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781" documentId="13_ncr:1_{DAF21618-F4E4-4375-8190-A3D75ADD5342}" xr6:coauthVersionLast="47" xr6:coauthVersionMax="47" xr10:uidLastSave="{9C9E6E85-FA1B-49F2-91FC-F96FC2C052AE}"/>
  <bookViews>
    <workbookView xWindow="2868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2" l="1"/>
  <c r="Q38" i="2"/>
  <c r="R34" i="1"/>
  <c r="R28" i="1"/>
  <c r="T47" i="3"/>
  <c r="S47" i="3"/>
  <c r="R47" i="3"/>
  <c r="Q47" i="3"/>
  <c r="P47" i="3"/>
  <c r="M38" i="2"/>
  <c r="N38" i="2"/>
  <c r="O38" i="2" s="1"/>
  <c r="P38" i="2" s="1"/>
  <c r="R38" i="2" s="1"/>
  <c r="E36" i="3"/>
  <c r="E38" i="3" s="1"/>
  <c r="I35" i="3"/>
  <c r="H35" i="3" s="1"/>
  <c r="E35" i="3"/>
  <c r="G34" i="3"/>
  <c r="K34" i="3" s="1"/>
  <c r="E34" i="3"/>
  <c r="J33" i="3"/>
  <c r="H33" i="3"/>
  <c r="I32" i="3"/>
  <c r="G32" i="3" s="1"/>
  <c r="K32" i="3" s="1"/>
  <c r="F13" i="3"/>
  <c r="F32" i="2"/>
  <c r="G32" i="2" s="1"/>
  <c r="H32" i="2" s="1"/>
  <c r="I32" i="2" s="1"/>
  <c r="F30" i="2"/>
  <c r="F31" i="2" s="1"/>
  <c r="G29" i="2"/>
  <c r="H29" i="2" s="1"/>
  <c r="I29" i="2" s="1"/>
  <c r="E32" i="1"/>
  <c r="G32" i="1" s="1"/>
  <c r="H32" i="1" s="1"/>
  <c r="I32" i="1" s="1"/>
  <c r="J32" i="1" s="1"/>
  <c r="E30" i="1"/>
  <c r="E33" i="1" s="1"/>
  <c r="E29" i="1"/>
  <c r="G29" i="1" s="1"/>
  <c r="H29" i="1" s="1"/>
  <c r="I29" i="1" s="1"/>
  <c r="J29" i="1" s="1"/>
  <c r="E28" i="1"/>
  <c r="E31" i="1" s="1"/>
  <c r="I27" i="1"/>
  <c r="J27" i="1" s="1"/>
  <c r="H27" i="1"/>
  <c r="G27" i="1"/>
  <c r="N28" i="1"/>
  <c r="O28" i="1" s="1"/>
  <c r="P28" i="1" s="1"/>
  <c r="Q28" i="1" s="1"/>
  <c r="S28" i="1" s="1"/>
  <c r="N14" i="2"/>
  <c r="N17" i="2" s="1"/>
  <c r="N20" i="2" s="1"/>
  <c r="N23" i="2" s="1"/>
  <c r="Q13" i="2"/>
  <c r="P13" i="2"/>
  <c r="P14" i="2" s="1"/>
  <c r="O13" i="2"/>
  <c r="O14" i="2" s="1"/>
  <c r="O17" i="2" s="1"/>
  <c r="O20" i="2" s="1"/>
  <c r="O23" i="2" s="1"/>
  <c r="G38" i="3" l="1"/>
  <c r="J38" i="3" s="1"/>
  <c r="K38" i="3" s="1"/>
  <c r="E42" i="3"/>
  <c r="E39" i="3"/>
  <c r="J34" i="3"/>
  <c r="I36" i="3"/>
  <c r="G36" i="3" s="1"/>
  <c r="K36" i="3" s="1"/>
  <c r="E37" i="3"/>
  <c r="G35" i="3"/>
  <c r="K35" i="3" s="1"/>
  <c r="E40" i="3"/>
  <c r="G31" i="2"/>
  <c r="F34" i="2"/>
  <c r="F35" i="2"/>
  <c r="F33" i="2"/>
  <c r="G33" i="2" s="1"/>
  <c r="H33" i="2" s="1"/>
  <c r="I33" i="2" s="1"/>
  <c r="G30" i="2"/>
  <c r="H30" i="2" s="1"/>
  <c r="I30" i="2" s="1"/>
  <c r="E36" i="1"/>
  <c r="G36" i="1" s="1"/>
  <c r="H36" i="1" s="1"/>
  <c r="I36" i="1" s="1"/>
  <c r="J36" i="1" s="1"/>
  <c r="G33" i="1"/>
  <c r="H33" i="1" s="1"/>
  <c r="I33" i="1" s="1"/>
  <c r="J33" i="1" s="1"/>
  <c r="E34" i="1"/>
  <c r="G31" i="1"/>
  <c r="H31" i="1" s="1"/>
  <c r="I31" i="1" s="1"/>
  <c r="J31" i="1" s="1"/>
  <c r="G30" i="1"/>
  <c r="H30" i="1" s="1"/>
  <c r="I30" i="1" s="1"/>
  <c r="J30" i="1" s="1"/>
  <c r="G28" i="1"/>
  <c r="H28" i="1" s="1"/>
  <c r="I28" i="1" s="1"/>
  <c r="J28" i="1" s="1"/>
  <c r="E35" i="1"/>
  <c r="F32" i="1"/>
  <c r="F29" i="1"/>
  <c r="Q14" i="2"/>
  <c r="P17" i="2"/>
  <c r="E43" i="3" l="1"/>
  <c r="I39" i="3"/>
  <c r="G42" i="3"/>
  <c r="J42" i="3" s="1"/>
  <c r="K42" i="3" s="1"/>
  <c r="E46" i="3"/>
  <c r="G46" i="3" s="1"/>
  <c r="J46" i="3" s="1"/>
  <c r="K46" i="3" s="1"/>
  <c r="I40" i="3"/>
  <c r="G40" i="3" s="1"/>
  <c r="K40" i="3" s="1"/>
  <c r="E44" i="3"/>
  <c r="I44" i="3" s="1"/>
  <c r="G44" i="3" s="1"/>
  <c r="K44" i="3" s="1"/>
  <c r="E41" i="3"/>
  <c r="G37" i="3"/>
  <c r="F37" i="3"/>
  <c r="F33" i="3" s="1"/>
  <c r="F38" i="2"/>
  <c r="G38" i="2" s="1"/>
  <c r="H38" i="2" s="1"/>
  <c r="I38" i="2" s="1"/>
  <c r="G35" i="2"/>
  <c r="H35" i="2" s="1"/>
  <c r="I35" i="2" s="1"/>
  <c r="G34" i="2"/>
  <c r="H34" i="2" s="1"/>
  <c r="I34" i="2" s="1"/>
  <c r="F36" i="2" s="1"/>
  <c r="G36" i="2" s="1"/>
  <c r="H36" i="2" s="1"/>
  <c r="I36" i="2" s="1"/>
  <c r="F37" i="2"/>
  <c r="I31" i="2"/>
  <c r="H31" i="2"/>
  <c r="E38" i="1"/>
  <c r="G35" i="1"/>
  <c r="H35" i="1" s="1"/>
  <c r="I35" i="1" s="1"/>
  <c r="J35" i="1" s="1"/>
  <c r="F35" i="1"/>
  <c r="G34" i="1"/>
  <c r="H34" i="1" s="1"/>
  <c r="I34" i="1" s="1"/>
  <c r="J34" i="1" s="1"/>
  <c r="E37" i="1"/>
  <c r="G37" i="1" s="1"/>
  <c r="H37" i="1" s="1"/>
  <c r="I37" i="1" s="1"/>
  <c r="J37" i="1" s="1"/>
  <c r="P20" i="2"/>
  <c r="P23" i="2" s="1"/>
  <c r="Q17" i="2"/>
  <c r="Q20" i="2" s="1"/>
  <c r="Q23" i="2" s="1"/>
  <c r="H39" i="3" l="1"/>
  <c r="G39" i="3"/>
  <c r="K39" i="3" s="1"/>
  <c r="H43" i="3"/>
  <c r="E47" i="3"/>
  <c r="H47" i="3" s="1"/>
  <c r="I37" i="3"/>
  <c r="H37" i="3"/>
  <c r="F41" i="3"/>
  <c r="E45" i="3"/>
  <c r="G41" i="3"/>
  <c r="G37" i="2"/>
  <c r="H37" i="2" s="1"/>
  <c r="I37" i="2" s="1"/>
  <c r="F39" i="2" s="1"/>
  <c r="G39" i="2" s="1"/>
  <c r="H39" i="2" s="1"/>
  <c r="I39" i="2" s="1"/>
  <c r="F40" i="2"/>
  <c r="G40" i="2" s="1"/>
  <c r="H40" i="2" s="1"/>
  <c r="I40" i="2" s="1"/>
  <c r="G38" i="1"/>
  <c r="H38" i="1" s="1"/>
  <c r="I38" i="1" s="1"/>
  <c r="J38" i="1" s="1"/>
  <c r="F38" i="1"/>
  <c r="G43" i="3" l="1"/>
  <c r="K43" i="3" s="1"/>
  <c r="I43" i="3"/>
  <c r="I41" i="3"/>
  <c r="H41" i="3"/>
  <c r="G45" i="3"/>
  <c r="F45" i="3"/>
  <c r="K37" i="3"/>
  <c r="J37" i="3"/>
  <c r="I47" i="3"/>
  <c r="G47" i="3"/>
  <c r="K47" i="3" s="1"/>
  <c r="E14" i="3"/>
  <c r="G14" i="3" s="1"/>
  <c r="K14" i="3" s="1"/>
  <c r="K41" i="3" l="1"/>
  <c r="J41" i="3"/>
  <c r="H45" i="3"/>
  <c r="I45" i="3"/>
  <c r="E15" i="3"/>
  <c r="I15" i="3" s="1"/>
  <c r="K45" i="3" l="1"/>
  <c r="J45" i="3"/>
  <c r="G15" i="3"/>
  <c r="K15" i="3" s="1"/>
  <c r="H15" i="3"/>
  <c r="J13" i="3"/>
  <c r="H13" i="3"/>
  <c r="M32" i="2" l="1"/>
  <c r="N29" i="2"/>
  <c r="O29" i="2" s="1"/>
  <c r="P29" i="2" s="1"/>
  <c r="R29" i="2" s="1"/>
  <c r="N32" i="2" l="1"/>
  <c r="O32" i="2" s="1"/>
  <c r="P32" i="2" s="1"/>
  <c r="R32" i="2" s="1"/>
  <c r="P39" i="3"/>
  <c r="O13" i="1"/>
  <c r="G12" i="1"/>
  <c r="H12" i="1" s="1"/>
  <c r="E13" i="1"/>
  <c r="E16" i="1" s="1"/>
  <c r="E14" i="1"/>
  <c r="E17" i="1" s="1"/>
  <c r="E15" i="1"/>
  <c r="G15" i="1" s="1"/>
  <c r="H15" i="1" s="1"/>
  <c r="I15" i="1" s="1"/>
  <c r="J15" i="1" s="1"/>
  <c r="N34" i="1"/>
  <c r="O34" i="1" s="1"/>
  <c r="P34" i="1" s="1"/>
  <c r="Q34" i="1" s="1"/>
  <c r="S34" i="1" s="1"/>
  <c r="G16" i="1" l="1"/>
  <c r="H16" i="1" s="1"/>
  <c r="I16" i="1" s="1"/>
  <c r="J16" i="1" s="1"/>
  <c r="E19" i="1"/>
  <c r="G19" i="1" s="1"/>
  <c r="H19" i="1" s="1"/>
  <c r="I19" i="1" s="1"/>
  <c r="J19" i="1" s="1"/>
  <c r="G17" i="1"/>
  <c r="H17" i="1" s="1"/>
  <c r="I17" i="1" s="1"/>
  <c r="J17" i="1" s="1"/>
  <c r="E20" i="1"/>
  <c r="F17" i="1"/>
  <c r="G14" i="1"/>
  <c r="H14" i="1" s="1"/>
  <c r="I14" i="1" s="1"/>
  <c r="J14" i="1" s="1"/>
  <c r="F14" i="1"/>
  <c r="G13" i="1"/>
  <c r="H13" i="1" s="1"/>
  <c r="I13" i="1" s="1"/>
  <c r="J13" i="1" s="1"/>
  <c r="I12" i="1"/>
  <c r="J12" i="1" s="1"/>
  <c r="E18" i="1"/>
  <c r="G18" i="1" s="1"/>
  <c r="H18" i="1" s="1"/>
  <c r="I18" i="1" s="1"/>
  <c r="J18" i="1" s="1"/>
  <c r="F20" i="1" l="1"/>
  <c r="G20" i="1"/>
  <c r="H20" i="1" s="1"/>
  <c r="I20" i="1" s="1"/>
  <c r="J20" i="1" s="1"/>
  <c r="I12" i="3" l="1"/>
  <c r="G12" i="3" s="1"/>
  <c r="E16" i="3"/>
  <c r="E19" i="3" l="1"/>
  <c r="E18" i="3"/>
  <c r="E17" i="3"/>
  <c r="K12" i="3"/>
  <c r="E22" i="1"/>
  <c r="F14" i="2" l="1"/>
  <c r="Q32" i="3" l="1"/>
  <c r="Q39" i="3" s="1"/>
  <c r="O27" i="1"/>
  <c r="P27" i="1" s="1"/>
  <c r="Q27" i="1" s="1"/>
  <c r="S27" i="1" s="1"/>
  <c r="E20" i="3"/>
  <c r="R32" i="3" l="1"/>
  <c r="R39" i="3" s="1"/>
  <c r="I20" i="3"/>
  <c r="G20" i="3" s="1"/>
  <c r="E24" i="3"/>
  <c r="I24" i="3" s="1"/>
  <c r="G24" i="3" s="1"/>
  <c r="E22" i="3"/>
  <c r="G22" i="3" s="1"/>
  <c r="J22" i="3" s="1"/>
  <c r="K22" i="3" s="1"/>
  <c r="G18" i="3"/>
  <c r="J18" i="3" s="1"/>
  <c r="K18" i="3" s="1"/>
  <c r="I16" i="3"/>
  <c r="G16" i="3" s="1"/>
  <c r="J14" i="3"/>
  <c r="T2" i="3"/>
  <c r="V2" i="2"/>
  <c r="W2" i="1"/>
  <c r="K24" i="3" l="1"/>
  <c r="K20" i="3"/>
  <c r="K16" i="3"/>
  <c r="S32" i="3"/>
  <c r="S39" i="3" s="1"/>
  <c r="F17" i="3"/>
  <c r="G17" i="3"/>
  <c r="E21" i="3"/>
  <c r="I19" i="3"/>
  <c r="E23" i="3"/>
  <c r="H23" i="3" s="1"/>
  <c r="T32" i="3" l="1"/>
  <c r="T39" i="3" s="1"/>
  <c r="G23" i="3"/>
  <c r="K23" i="3" s="1"/>
  <c r="I23" i="3"/>
  <c r="H19" i="3"/>
  <c r="G19" i="3"/>
  <c r="K19" i="3" s="1"/>
  <c r="F21" i="3"/>
  <c r="G21" i="3"/>
  <c r="H17" i="3"/>
  <c r="I17" i="3"/>
  <c r="F15" i="2"/>
  <c r="F17" i="2"/>
  <c r="G15" i="2" l="1"/>
  <c r="I15" i="2" s="1"/>
  <c r="F18" i="2"/>
  <c r="F21" i="2" s="1"/>
  <c r="F24" i="2" s="1"/>
  <c r="J17" i="3"/>
  <c r="K17" i="3"/>
  <c r="H21" i="3"/>
  <c r="I21" i="3"/>
  <c r="E26" i="3"/>
  <c r="G26" i="3" s="1"/>
  <c r="J26" i="3" s="1"/>
  <c r="K26" i="3" s="1"/>
  <c r="S12" i="3"/>
  <c r="R12" i="3"/>
  <c r="Q12" i="3"/>
  <c r="R12" i="1"/>
  <c r="Q12" i="1"/>
  <c r="Q13" i="1" s="1"/>
  <c r="R13" i="1" s="1"/>
  <c r="P12" i="1"/>
  <c r="P13" i="1" s="1"/>
  <c r="H15" i="2" l="1"/>
  <c r="J21" i="3"/>
  <c r="K21" i="3"/>
  <c r="E21" i="1"/>
  <c r="G22" i="1" l="1"/>
  <c r="H22" i="1" s="1"/>
  <c r="I22" i="1" s="1"/>
  <c r="J22" i="1" s="1"/>
  <c r="G21" i="1"/>
  <c r="H21" i="1" s="1"/>
  <c r="I21" i="1" s="1"/>
  <c r="J21" i="1" s="1"/>
  <c r="P15" i="3" l="1"/>
  <c r="P19" i="3" s="1"/>
  <c r="P23" i="3" s="1"/>
  <c r="P27" i="3" s="1"/>
  <c r="Q15" i="3"/>
  <c r="R15" i="3" l="1"/>
  <c r="S15" i="3" s="1"/>
  <c r="E23" i="1" l="1"/>
  <c r="G13" i="2"/>
  <c r="H13" i="2" s="1"/>
  <c r="I13" i="2" s="1"/>
  <c r="G17" i="2" s="1"/>
  <c r="H17" i="2" s="1"/>
  <c r="I17" i="2" s="1"/>
  <c r="F16" i="2"/>
  <c r="Q19" i="3"/>
  <c r="Q23" i="3" s="1"/>
  <c r="Q27" i="3" s="1"/>
  <c r="R19" i="3"/>
  <c r="R23" i="3" l="1"/>
  <c r="R27" i="3" s="1"/>
  <c r="S19" i="3"/>
  <c r="S23" i="3" s="1"/>
  <c r="S27" i="3" s="1"/>
  <c r="G16" i="2"/>
  <c r="H16" i="2" s="1"/>
  <c r="I16" i="2" s="1"/>
  <c r="G18" i="2" s="1"/>
  <c r="H18" i="2" s="1"/>
  <c r="I18" i="2" s="1"/>
  <c r="F20" i="2" s="1"/>
  <c r="G20" i="2" s="1"/>
  <c r="H20" i="2" s="1"/>
  <c r="I20" i="2" s="1"/>
  <c r="F19" i="2"/>
  <c r="G23" i="1"/>
  <c r="H23" i="1" s="1"/>
  <c r="I23" i="1" s="1"/>
  <c r="J23" i="1" s="1"/>
  <c r="F23" i="1"/>
  <c r="E25" i="3" l="1"/>
  <c r="G19" i="2"/>
  <c r="H19" i="2" s="1"/>
  <c r="I19" i="2" s="1"/>
  <c r="G21" i="2" s="1"/>
  <c r="H21" i="2" s="1"/>
  <c r="I21" i="2" s="1"/>
  <c r="F23" i="2" s="1"/>
  <c r="G23" i="2" s="1"/>
  <c r="H23" i="2" s="1"/>
  <c r="I23" i="2" s="1"/>
  <c r="F22" i="2"/>
  <c r="G22" i="2" s="1"/>
  <c r="H22" i="2" s="1"/>
  <c r="I22" i="2" s="1"/>
  <c r="G24" i="2" s="1"/>
  <c r="H24" i="2" s="1"/>
  <c r="I24" i="2" s="1"/>
  <c r="G25" i="3" l="1"/>
  <c r="F25" i="3"/>
  <c r="H25" i="3" l="1"/>
  <c r="I25" i="3"/>
  <c r="E27" i="3"/>
  <c r="H27" i="3" s="1"/>
  <c r="I27" i="3" l="1"/>
  <c r="G27" i="3"/>
  <c r="K27" i="3" s="1"/>
  <c r="J25" i="3"/>
  <c r="K25" i="3"/>
  <c r="Q16" i="1"/>
  <c r="P16" i="1"/>
  <c r="P19" i="1" s="1"/>
  <c r="P22" i="1" s="1"/>
  <c r="O16" i="1"/>
  <c r="O19" i="1" s="1"/>
  <c r="O22" i="1" s="1"/>
  <c r="Q19" i="1" l="1"/>
  <c r="Q22" i="1" s="1"/>
  <c r="R16" i="1"/>
  <c r="R19" i="1" s="1"/>
  <c r="R22" i="1" s="1"/>
  <c r="G14" i="2"/>
  <c r="H14" i="2" s="1"/>
  <c r="I14" i="2" s="1"/>
</calcChain>
</file>

<file path=xl/sharedStrings.xml><?xml version="1.0" encoding="utf-8"?>
<sst xmlns="http://schemas.openxmlformats.org/spreadsheetml/2006/main" count="563" uniqueCount="149">
  <si>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</si>
  <si>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</si>
  <si>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</si>
  <si>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</si>
  <si>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</si>
  <si>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</si>
  <si>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</si>
  <si>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</si>
  <si>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</si>
  <si>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</si>
  <si>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</si>
  <si>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</si>
  <si>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</si>
  <si>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</si>
  <si>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</si>
  <si>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</si>
  <si>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</si>
  <si>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</si>
  <si>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</si>
  <si>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</si>
  <si>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</si>
  <si>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</si>
  <si>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</si>
  <si>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</si>
  <si>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HEUNG-A AKITA</t>
    <phoneticPr fontId="20"/>
  </si>
  <si>
    <t>N</t>
    <phoneticPr fontId="20"/>
  </si>
  <si>
    <t>-</t>
    <phoneticPr fontId="1"/>
  </si>
  <si>
    <t>S</t>
  </si>
  <si>
    <t>W</t>
    <phoneticPr fontId="1"/>
  </si>
  <si>
    <t>DONGJIN VENUS</t>
    <phoneticPr fontId="20"/>
  </si>
  <si>
    <t>N</t>
    <phoneticPr fontId="1"/>
  </si>
  <si>
    <t>S</t>
    <phoneticPr fontId="1"/>
  </si>
  <si>
    <t>HAIPHONG</t>
    <phoneticPr fontId="1"/>
  </si>
  <si>
    <t>SHEKOU</t>
    <phoneticPr fontId="1"/>
  </si>
  <si>
    <t>INCHEON</t>
    <phoneticPr fontId="1"/>
  </si>
  <si>
    <t>ULSAN</t>
    <phoneticPr fontId="1"/>
  </si>
  <si>
    <t>PACIFIC BEIJING</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</si>
  <si>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</si>
  <si>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</si>
  <si>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</si>
  <si>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</si>
  <si>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</si>
  <si>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【カスタマーサービス部】TEL: 03-6778-1801  FAX: 03-6778-1821</t>
    <rPh sb="10" eb="11">
      <t>ブ</t>
    </rPh>
    <phoneticPr fontId="1"/>
  </si>
  <si>
    <t>【TEL】 06-6120-2100</t>
    <phoneticPr fontId="1"/>
  </si>
  <si>
    <t>【運航部】TEL: 03-6778-1802  FAX: 03-6778-1821</t>
    <rPh sb="1" eb="4">
      <t>ウンコウブ</t>
    </rPh>
    <phoneticPr fontId="1"/>
  </si>
  <si>
    <t>【FAX】 06-6120-2098</t>
    <phoneticPr fontId="1"/>
  </si>
  <si>
    <t>【管理部】TEL: 03-6778-1803  FAX: 03-6778-1822</t>
    <rPh sb="1" eb="3">
      <t>カンリ</t>
    </rPh>
    <rPh sb="3" eb="4">
      <t>ブ</t>
    </rPh>
    <phoneticPr fontId="1"/>
  </si>
  <si>
    <t>【B/Lカウンター】 TEL : 03-6778-1804 FAX : 03-6778-1823</t>
    <phoneticPr fontId="20"/>
  </si>
  <si>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</si>
  <si>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</si>
  <si>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</si>
  <si>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</si>
  <si>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</si>
  <si>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</si>
  <si>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</si>
  <si>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東進エージェンシー株式会社（日本総代理店）</t>
  </si>
  <si>
    <t>東京本社</t>
  </si>
  <si>
    <t>大阪支店</t>
  </si>
  <si>
    <t>東京都港区芝大門一丁目3番4号　グランファースト芝大門 6階</t>
  </si>
  <si>
    <t>大阪市中央区南本町3-6-6　船場エコービル</t>
  </si>
  <si>
    <t>【カスタマーサービス部】TEL: 03-6778-1801  FAX: 03-6778-1821</t>
  </si>
  <si>
    <t>【TEL】 06-6120-2100</t>
  </si>
  <si>
    <t>【運航部】TEL: 03-6778-1802  FAX: 03-6778-1821</t>
  </si>
  <si>
    <t>【FAX】 06-6120-2098</t>
  </si>
  <si>
    <t>【管理部】TEL: 03-6778-1803  FAX: 03-6778-1822</t>
  </si>
  <si>
    <t>【B/Lカウンター】 TEL : 03-6778-1804 FAX : 03-6778-1823</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</si>
  <si>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</si>
  <si>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</si>
  <si>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</si>
  <si>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</si>
  <si>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</si>
  <si>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</si>
  <si>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</si>
  <si>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</si>
  <si>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</si>
  <si>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</si>
  <si>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XIAMEN</t>
    <phoneticPr fontId="1"/>
  </si>
  <si>
    <t>KWANGYANG</t>
    <phoneticPr fontId="1"/>
  </si>
  <si>
    <t>PEGASUS DREAM</t>
    <phoneticPr fontId="1"/>
  </si>
  <si>
    <t>N</t>
  </si>
  <si>
    <t>W</t>
  </si>
  <si>
    <t>DONGJIN FORTUNE</t>
  </si>
  <si>
    <t>PACIFIC TIANJIN</t>
  </si>
  <si>
    <t>※</t>
    <phoneticPr fontId="20"/>
  </si>
  <si>
    <t>MOJI EXPRESS</t>
    <phoneticPr fontId="20"/>
  </si>
  <si>
    <t>SKIP</t>
    <phoneticPr fontId="1"/>
  </si>
  <si>
    <t>2538</t>
    <phoneticPr fontId="20"/>
  </si>
  <si>
    <t>PEGASUS TERA</t>
  </si>
  <si>
    <t>2525</t>
    <phoneticPr fontId="20"/>
  </si>
  <si>
    <t>0307</t>
    <phoneticPr fontId="20"/>
  </si>
  <si>
    <t>11/22-23</t>
  </si>
  <si>
    <t>2523</t>
    <phoneticPr fontId="1"/>
  </si>
  <si>
    <t>0149</t>
    <phoneticPr fontId="20"/>
  </si>
  <si>
    <t>2564</t>
    <phoneticPr fontId="20"/>
  </si>
  <si>
    <t>0150</t>
    <phoneticPr fontId="20"/>
  </si>
  <si>
    <t>2517</t>
    <phoneticPr fontId="20"/>
  </si>
  <si>
    <t>0652</t>
    <phoneticPr fontId="20"/>
  </si>
  <si>
    <t>0271</t>
    <phoneticPr fontId="20"/>
  </si>
  <si>
    <t>0653</t>
    <phoneticPr fontId="20"/>
  </si>
  <si>
    <t>KMTC JAKARTA</t>
  </si>
  <si>
    <t>2539</t>
    <phoneticPr fontId="20"/>
  </si>
  <si>
    <t>PEGASUS PETA</t>
  </si>
  <si>
    <t>2523</t>
    <phoneticPr fontId="20"/>
  </si>
  <si>
    <t>0308</t>
    <phoneticPr fontId="20"/>
  </si>
  <si>
    <t>11/29-30</t>
  </si>
  <si>
    <t>12/6-7</t>
    <phoneticPr fontId="1"/>
  </si>
  <si>
    <t>2565</t>
    <phoneticPr fontId="20"/>
  </si>
  <si>
    <t>0151</t>
    <phoneticPr fontId="20"/>
  </si>
  <si>
    <t>2566</t>
    <phoneticPr fontId="20"/>
  </si>
  <si>
    <t>2519</t>
    <phoneticPr fontId="20"/>
  </si>
  <si>
    <t>0654</t>
    <phoneticPr fontId="20"/>
  </si>
  <si>
    <t>0272</t>
    <phoneticPr fontId="20"/>
  </si>
  <si>
    <t>0655</t>
    <phoneticPr fontId="20"/>
  </si>
  <si>
    <t>2540</t>
    <phoneticPr fontId="20"/>
  </si>
  <si>
    <t>2526</t>
    <phoneticPr fontId="20"/>
  </si>
  <si>
    <t>0309</t>
    <phoneticPr fontId="20"/>
  </si>
  <si>
    <t>0152</t>
    <phoneticPr fontId="20"/>
  </si>
  <si>
    <t>2567</t>
    <phoneticPr fontId="20"/>
  </si>
  <si>
    <t>0153</t>
    <phoneticPr fontId="20"/>
  </si>
  <si>
    <t>2521</t>
    <phoneticPr fontId="20"/>
  </si>
  <si>
    <t>0656</t>
    <phoneticPr fontId="20"/>
  </si>
  <si>
    <t>0273</t>
    <phoneticPr fontId="20"/>
  </si>
  <si>
    <t>0657</t>
    <phoneticPr fontId="20"/>
  </si>
  <si>
    <t>12/6-7</t>
  </si>
  <si>
    <t>PANCON BRIDGE</t>
    <phoneticPr fontId="1"/>
  </si>
  <si>
    <t>2541</t>
    <phoneticPr fontId="20"/>
  </si>
  <si>
    <t>2524</t>
    <phoneticPr fontId="20"/>
  </si>
  <si>
    <t>0310</t>
    <phoneticPr fontId="20"/>
  </si>
  <si>
    <t>STARSHIP URSA</t>
  </si>
  <si>
    <t>STARSHIP URSA</t>
    <phoneticPr fontId="1"/>
  </si>
  <si>
    <t>PANCON BRIDGE</t>
  </si>
  <si>
    <t>11/22-23</t>
    <phoneticPr fontId="1"/>
  </si>
  <si>
    <t>12/13-14</t>
  </si>
  <si>
    <t>12/20-21</t>
    <phoneticPr fontId="1"/>
  </si>
  <si>
    <t>11/15</t>
    <phoneticPr fontId="1"/>
  </si>
  <si>
    <t>2568</t>
    <phoneticPr fontId="20"/>
  </si>
  <si>
    <t>0154</t>
    <phoneticPr fontId="20"/>
  </si>
  <si>
    <t>2569</t>
    <phoneticPr fontId="20"/>
  </si>
  <si>
    <t>11/21</t>
    <phoneticPr fontId="1"/>
  </si>
  <si>
    <t>★</t>
    <phoneticPr fontId="20"/>
  </si>
  <si>
    <t>☆</t>
    <phoneticPr fontId="20"/>
  </si>
  <si>
    <t>0658</t>
    <phoneticPr fontId="20"/>
  </si>
  <si>
    <t>0274</t>
    <phoneticPr fontId="20"/>
  </si>
  <si>
    <t>0259</t>
    <phoneticPr fontId="20"/>
  </si>
  <si>
    <t>11/30-12/1</t>
    <phoneticPr fontId="1"/>
  </si>
  <si>
    <t>12/14-12/15</t>
  </si>
  <si>
    <t>12/28-29</t>
    <phoneticPr fontId="1"/>
  </si>
  <si>
    <t>A VESSEL</t>
  </si>
  <si>
    <t>A VESSEL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</si>
</sst>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2" fillId="0" borderId="0"/>
  </cellStyleXfs>
  <cellXfs count="334">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76" fontId="47" fillId="0" borderId="52" xfId="1" quotePrefix="1" applyNumberFormat="1" applyFont="1" applyBorder="1" applyAlignment="1">
      <alignment horizont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4" xfId="1" applyNumberFormat="1" applyFont="1" applyBorder="1" applyAlignment="1">
      <alignment horizontal="center"/>
    </xf>
    <xf numFmtId="176" fontId="47" fillId="0" borderId="50"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6" xfId="1" applyFont="1" applyBorder="1"/>
    <xf numFmtId="0" fontId="49" fillId="0" borderId="14" xfId="1" applyFont="1" applyBorder="1"/>
    <xf numFmtId="0" fontId="49" fillId="0" borderId="55"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7" xfId="1" applyFont="1" applyBorder="1"/>
    <xf numFmtId="176" fontId="47" fillId="0" borderId="37" xfId="1" applyNumberFormat="1" applyFont="1" applyBorder="1" applyAlignment="1">
      <alignment horizontal="center"/>
    </xf>
    <xf numFmtId="176" fontId="47" fillId="0" borderId="59"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3"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2"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8" xfId="1" applyFont="1" applyBorder="1"/>
    <xf numFmtId="49" fontId="59" fillId="0" borderId="24" xfId="1" quotePrefix="1" applyNumberFormat="1" applyFont="1" applyBorder="1" applyAlignment="1">
      <alignment horizontal="right"/>
    </xf>
    <xf numFmtId="0" fontId="54" fillId="0" borderId="49" xfId="1" applyFont="1" applyBorder="1"/>
    <xf numFmtId="49" fontId="63" fillId="0" borderId="18" xfId="1" applyNumberFormat="1" applyFont="1" applyBorder="1" applyAlignment="1">
      <alignment horizontal="right"/>
    </xf>
    <xf numFmtId="0" fontId="63" fillId="0" borderId="51" xfId="1" applyFont="1" applyBorder="1" applyAlignment="1">
      <alignment horizontal="lef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6"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5"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0" fontId="59" fillId="0" borderId="0" xfId="1" applyFont="1" applyAlignment="1">
      <alignment horizontal="left"/>
    </xf>
    <xf numFmtId="0" fontId="63" fillId="0" borderId="0" xfId="0" applyFont="1">
      <alignment vertical="center"/>
    </xf>
    <xf numFmtId="176" fontId="47" fillId="0" borderId="27" xfId="1" applyNumberFormat="1" applyFont="1" applyBorder="1" applyAlignment="1">
      <alignment horizontal="center"/>
    </xf>
    <xf numFmtId="176" fontId="47" fillId="0" borderId="60"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176" fontId="47" fillId="0" borderId="33" xfId="1" quotePrefix="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61" xfId="1" quotePrefix="1" applyNumberFormat="1" applyFont="1" applyBorder="1" applyAlignment="1">
      <alignment horizontal="center"/>
    </xf>
    <xf numFmtId="176" fontId="47" fillId="0" borderId="62" xfId="1" quotePrefix="1" applyNumberFormat="1" applyFont="1" applyBorder="1" applyAlignment="1">
      <alignment horizontal="center"/>
    </xf>
    <xf numFmtId="176" fontId="47" fillId="0" borderId="63"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64" xfId="1" applyFont="1" applyBorder="1"/>
    <xf numFmtId="49" fontId="59" fillId="0" borderId="36" xfId="1" applyNumberFormat="1" applyFont="1" applyBorder="1" applyAlignment="1">
      <alignment horizontal="right"/>
    </xf>
    <xf numFmtId="0" fontId="59" fillId="0" borderId="40" xfId="1" applyFont="1" applyBorder="1"/>
    <xf numFmtId="176" fontId="47" fillId="0" borderId="34" xfId="1" applyNumberFormat="1" applyFont="1" applyBorder="1" applyAlignment="1">
      <alignment horizontal="center"/>
    </xf>
    <xf numFmtId="176" fontId="47" fillId="0" borderId="65"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176" fontId="47" fillId="0" borderId="66" xfId="1" applyNumberFormat="1" applyFont="1" applyBorder="1" applyAlignment="1">
      <alignment horizontal="center"/>
    </xf>
    <xf numFmtId="176" fontId="22" fillId="0" borderId="15" xfId="1" quotePrefix="1" applyNumberFormat="1" applyFont="1" applyBorder="1" applyAlignment="1">
      <alignment horizontal="center"/>
    </xf>
    <xf numFmtId="0" fontId="37" fillId="0" borderId="0" xfId="0" applyFont="1" applyAlignment="1">
      <alignment horizontal="center"/>
    </xf>
    <xf numFmtId="0" fontId="49" fillId="2" borderId="19" xfId="1" applyFont="1" applyFill="1" applyBorder="1"/>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36" xfId="0" applyFont="1" applyBorder="1" applyAlignment="1">
      <alignment horizontal="center" vertical="center"/>
    </xf>
    <xf numFmtId="0" fontId="22" fillId="0" borderId="40" xfId="0"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1" applyNumberFormat="1" applyFont="1" applyBorder="1" applyAlignment="1">
      <alignment horizontal="center" vertical="center"/>
    </xf>
    <xf numFmtId="0" fontId="54" fillId="0" borderId="42" xfId="0" applyFont="1" applyBorder="1" applyAlignment="1">
      <alignment horizontal="center" vertical="center"/>
    </xf>
    <xf numFmtId="49" fontId="22" fillId="0" borderId="36" xfId="0" applyNumberFormat="1" applyFont="1" applyBorder="1" applyAlignment="1">
      <alignment horizontal="center" vertical="center"/>
    </xf>
    <xf numFmtId="0" fontId="22" fillId="0" borderId="31" xfId="0"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30" xfId="0" applyFont="1" applyBorder="1" applyAlignment="1">
      <alignment horizontal="center" vertical="center"/>
    </xf>
    <xf numFmtId="0" fontId="22" fillId="0" borderId="44" xfId="0"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2" xfId="1"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49" fontId="22" fillId="0" borderId="36"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2" fillId="0" borderId="30" xfId="0" applyNumberFormat="1" applyFont="1" applyBorder="1" applyAlignment="1">
      <alignment horizontal="center" vertical="center"/>
    </xf>
    <xf numFmtId="0" fontId="54" fillId="0" borderId="42" xfId="0" applyFont="1" applyBorder="1" applyAlignment="1">
      <alignment horizontal="center" vertical="center"/>
    </xf>
    <xf numFmtId="0" fontId="54" fillId="0" borderId="43" xfId="0" applyFont="1" applyBorder="1" applyAlignment="1">
      <alignment horizontal="center" vertical="center"/>
    </xf>
    <xf numFmtId="0" fontId="54" fillId="0" borderId="44" xfId="0" applyFont="1" applyBorder="1" applyAlignment="1">
      <alignment horizontal="center" vertical="center"/>
    </xf>
    <xf numFmtId="0" fontId="22" fillId="0" borderId="43" xfId="0" applyFont="1" applyBorder="1" applyAlignment="1">
      <alignment horizontal="center" vertical="center"/>
    </xf>
    <xf numFmtId="0" fontId="37" fillId="0" borderId="0" xfId="0" applyFont="1" applyAlignment="1">
      <alignment horizontal="center"/>
    </xf>
    <xf numFmtId="176" fontId="47" fillId="0" borderId="34"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4"/>
  <sheetViews>
    <sheetView tabSelected="1" workbookViewId="0">
      <selection activeCell="K34" sqref="K34:K38"/>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92">
        <f ca="1">TODAY()</f>
        <v>45973</v>
      </c>
      <c r="X2" s="292"/>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93" t="s">
        <v>7</v>
      </c>
      <c r="C8" s="294"/>
      <c r="D8" s="294"/>
      <c r="E8" s="294"/>
      <c r="F8" s="294"/>
      <c r="G8" s="294"/>
      <c r="H8" s="294"/>
      <c r="I8" s="294"/>
      <c r="J8" s="294"/>
      <c r="P8" s="29" t="s">
        <v>8</v>
      </c>
      <c r="Q8" s="30"/>
      <c r="R8" s="31"/>
      <c r="S8" s="30"/>
      <c r="T8" s="30"/>
      <c r="U8" s="30"/>
      <c r="V8" s="30"/>
      <c r="W8" s="32"/>
    </row>
    <row r="9" spans="1:26" ht="19.5" x14ac:dyDescent="0.3">
      <c r="B9" s="295" t="s">
        <v>9</v>
      </c>
      <c r="C9" s="296"/>
      <c r="D9" s="296"/>
      <c r="E9" s="296"/>
      <c r="F9" s="34"/>
      <c r="G9" s="34"/>
      <c r="H9" s="34"/>
      <c r="I9" s="34"/>
      <c r="P9" s="33"/>
    </row>
    <row r="10" spans="1:26" ht="15.95" customHeight="1" thickBot="1" x14ac:dyDescent="0.3">
      <c r="B10" s="297"/>
      <c r="C10" s="297"/>
      <c r="D10" s="297"/>
      <c r="E10" s="297"/>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30" t="s">
        <v>83</v>
      </c>
      <c r="B12" s="134" t="s">
        <v>24</v>
      </c>
      <c r="C12" s="181" t="s">
        <v>86</v>
      </c>
      <c r="D12" s="183" t="s">
        <v>25</v>
      </c>
      <c r="E12" s="226">
        <v>45976</v>
      </c>
      <c r="F12" s="142" t="s">
        <v>26</v>
      </c>
      <c r="G12" s="142">
        <f>E12+2</f>
        <v>45978</v>
      </c>
      <c r="H12" s="142">
        <f>+G12</f>
        <v>45978</v>
      </c>
      <c r="I12" s="142">
        <f>G12+1</f>
        <v>45979</v>
      </c>
      <c r="J12" s="227">
        <f>I12+3</f>
        <v>45982</v>
      </c>
      <c r="K12" s="252" t="s">
        <v>129</v>
      </c>
      <c r="L12" s="253">
        <v>2514</v>
      </c>
      <c r="M12" s="254" t="s">
        <v>27</v>
      </c>
      <c r="N12" s="248" t="s">
        <v>131</v>
      </c>
      <c r="O12" s="249">
        <v>45987</v>
      </c>
      <c r="P12" s="250">
        <f>O12+3</f>
        <v>45990</v>
      </c>
      <c r="Q12" s="249">
        <f>O12+5</f>
        <v>45992</v>
      </c>
      <c r="R12" s="251">
        <f>O12+6</f>
        <v>45993</v>
      </c>
    </row>
    <row r="13" spans="1:26" ht="15.75" customHeight="1" x14ac:dyDescent="0.15">
      <c r="A13" s="130"/>
      <c r="B13" s="247" t="s">
        <v>87</v>
      </c>
      <c r="C13" s="177" t="s">
        <v>88</v>
      </c>
      <c r="D13" s="178" t="s">
        <v>28</v>
      </c>
      <c r="E13" s="78">
        <f>E12+1</f>
        <v>45977</v>
      </c>
      <c r="F13" s="78" t="s">
        <v>26</v>
      </c>
      <c r="G13" s="78">
        <f>E13+2</f>
        <v>45979</v>
      </c>
      <c r="H13" s="78">
        <f>G13</f>
        <v>45979</v>
      </c>
      <c r="I13" s="78">
        <f>H13+2</f>
        <v>45981</v>
      </c>
      <c r="J13" s="119">
        <f>I13+2</f>
        <v>45983</v>
      </c>
      <c r="K13" s="277" t="s">
        <v>124</v>
      </c>
      <c r="L13" s="280">
        <v>2514</v>
      </c>
      <c r="M13" s="283" t="s">
        <v>27</v>
      </c>
      <c r="N13" s="286" t="s">
        <v>104</v>
      </c>
      <c r="O13" s="271">
        <f>O12+7</f>
        <v>45994</v>
      </c>
      <c r="P13" s="274">
        <f>P12+7</f>
        <v>45997</v>
      </c>
      <c r="Q13" s="274">
        <f>Q12+7</f>
        <v>45999</v>
      </c>
      <c r="R13" s="298">
        <f>Q13+1</f>
        <v>46000</v>
      </c>
    </row>
    <row r="14" spans="1:26" ht="15.75" customHeight="1" thickBot="1" x14ac:dyDescent="0.2">
      <c r="A14" s="138"/>
      <c r="B14" s="132" t="s">
        <v>29</v>
      </c>
      <c r="C14" s="179" t="s">
        <v>89</v>
      </c>
      <c r="D14" s="180" t="s">
        <v>30</v>
      </c>
      <c r="E14" s="79">
        <f>E12+3</f>
        <v>45979</v>
      </c>
      <c r="F14" s="79">
        <f>E14+2</f>
        <v>45981</v>
      </c>
      <c r="G14" s="79">
        <f>E14+3</f>
        <v>45982</v>
      </c>
      <c r="H14" s="80">
        <f>G14</f>
        <v>45982</v>
      </c>
      <c r="I14" s="79">
        <f>H14+1</f>
        <v>45983</v>
      </c>
      <c r="J14" s="228">
        <f>I14+2</f>
        <v>45985</v>
      </c>
      <c r="K14" s="278"/>
      <c r="L14" s="281"/>
      <c r="M14" s="284"/>
      <c r="N14" s="287"/>
      <c r="O14" s="272"/>
      <c r="P14" s="275"/>
      <c r="Q14" s="275"/>
      <c r="R14" s="299"/>
    </row>
    <row r="15" spans="1:26" ht="15.75" customHeight="1" thickBot="1" x14ac:dyDescent="0.2">
      <c r="A15" s="130"/>
      <c r="B15" s="134" t="s">
        <v>24</v>
      </c>
      <c r="C15" s="181" t="s">
        <v>100</v>
      </c>
      <c r="D15" s="183" t="s">
        <v>25</v>
      </c>
      <c r="E15" s="81">
        <f t="shared" ref="E15:E23" si="0">E12+7</f>
        <v>45983</v>
      </c>
      <c r="F15" s="82" t="s">
        <v>26</v>
      </c>
      <c r="G15" s="82">
        <f>E15+2</f>
        <v>45985</v>
      </c>
      <c r="H15" s="82">
        <f>+G15</f>
        <v>45985</v>
      </c>
      <c r="I15" s="82">
        <f>H15+1</f>
        <v>45986</v>
      </c>
      <c r="J15" s="101">
        <f>I15+3</f>
        <v>45989</v>
      </c>
      <c r="K15" s="279"/>
      <c r="L15" s="282"/>
      <c r="M15" s="284"/>
      <c r="N15" s="288"/>
      <c r="O15" s="272"/>
      <c r="P15" s="275"/>
      <c r="Q15" s="275"/>
      <c r="R15" s="299"/>
    </row>
    <row r="16" spans="1:26" ht="15.75" customHeight="1" x14ac:dyDescent="0.15">
      <c r="A16" s="130"/>
      <c r="B16" s="247" t="s">
        <v>101</v>
      </c>
      <c r="C16" s="177" t="s">
        <v>102</v>
      </c>
      <c r="D16" s="178" t="s">
        <v>28</v>
      </c>
      <c r="E16" s="226">
        <f t="shared" si="0"/>
        <v>45984</v>
      </c>
      <c r="F16" s="226" t="s">
        <v>26</v>
      </c>
      <c r="G16" s="226">
        <f>E16+2</f>
        <v>45986</v>
      </c>
      <c r="H16" s="226">
        <f>G16</f>
        <v>45986</v>
      </c>
      <c r="I16" s="226">
        <f>H16+2</f>
        <v>45988</v>
      </c>
      <c r="J16" s="230">
        <f>I16+2</f>
        <v>45990</v>
      </c>
      <c r="K16" s="277" t="s">
        <v>99</v>
      </c>
      <c r="L16" s="280">
        <v>2514</v>
      </c>
      <c r="M16" s="283" t="s">
        <v>31</v>
      </c>
      <c r="N16" s="286" t="s">
        <v>123</v>
      </c>
      <c r="O16" s="271">
        <f>O13+7</f>
        <v>46001</v>
      </c>
      <c r="P16" s="274">
        <f>P13+7</f>
        <v>46004</v>
      </c>
      <c r="Q16" s="271">
        <f>Q13+7</f>
        <v>46006</v>
      </c>
      <c r="R16" s="268">
        <f>Q16+1</f>
        <v>46007</v>
      </c>
    </row>
    <row r="17" spans="1:19" ht="15.75" customHeight="1" thickBot="1" x14ac:dyDescent="0.2">
      <c r="A17" s="138"/>
      <c r="B17" s="132" t="s">
        <v>29</v>
      </c>
      <c r="C17" s="179" t="s">
        <v>103</v>
      </c>
      <c r="D17" s="180" t="s">
        <v>30</v>
      </c>
      <c r="E17" s="125">
        <f t="shared" si="0"/>
        <v>45986</v>
      </c>
      <c r="F17" s="125">
        <f>E17+2</f>
        <v>45988</v>
      </c>
      <c r="G17" s="125">
        <f>E17+3</f>
        <v>45989</v>
      </c>
      <c r="H17" s="77">
        <f>G17</f>
        <v>45989</v>
      </c>
      <c r="I17" s="125">
        <f>H17+1</f>
        <v>45990</v>
      </c>
      <c r="J17" s="231">
        <f>I17+2</f>
        <v>45992</v>
      </c>
      <c r="K17" s="278"/>
      <c r="L17" s="281"/>
      <c r="M17" s="284"/>
      <c r="N17" s="287"/>
      <c r="O17" s="272"/>
      <c r="P17" s="275"/>
      <c r="Q17" s="272"/>
      <c r="R17" s="269"/>
    </row>
    <row r="18" spans="1:19" ht="15.75" customHeight="1" thickBot="1" x14ac:dyDescent="0.2">
      <c r="A18" s="130"/>
      <c r="B18" s="134" t="s">
        <v>24</v>
      </c>
      <c r="C18" s="181" t="s">
        <v>113</v>
      </c>
      <c r="D18" s="183" t="s">
        <v>25</v>
      </c>
      <c r="E18" s="103">
        <f t="shared" si="0"/>
        <v>45990</v>
      </c>
      <c r="F18" s="84" t="s">
        <v>26</v>
      </c>
      <c r="G18" s="84">
        <f>E18+2</f>
        <v>45992</v>
      </c>
      <c r="H18" s="84">
        <f>+G18</f>
        <v>45992</v>
      </c>
      <c r="I18" s="84">
        <f>H18+1</f>
        <v>45993</v>
      </c>
      <c r="J18" s="229">
        <f>I18+3</f>
        <v>45996</v>
      </c>
      <c r="K18" s="279"/>
      <c r="L18" s="282"/>
      <c r="M18" s="284"/>
      <c r="N18" s="288"/>
      <c r="O18" s="272"/>
      <c r="P18" s="275"/>
      <c r="Q18" s="272"/>
      <c r="R18" s="269"/>
    </row>
    <row r="19" spans="1:19" ht="15.75" customHeight="1" x14ac:dyDescent="0.15">
      <c r="A19" s="130"/>
      <c r="B19" s="247" t="s">
        <v>87</v>
      </c>
      <c r="C19" s="177" t="s">
        <v>114</v>
      </c>
      <c r="D19" s="178" t="s">
        <v>28</v>
      </c>
      <c r="E19" s="226">
        <f t="shared" si="0"/>
        <v>45991</v>
      </c>
      <c r="F19" s="226" t="s">
        <v>26</v>
      </c>
      <c r="G19" s="226">
        <f>E19+2</f>
        <v>45993</v>
      </c>
      <c r="H19" s="226">
        <f>G19</f>
        <v>45993</v>
      </c>
      <c r="I19" s="226">
        <f>H19+2</f>
        <v>45995</v>
      </c>
      <c r="J19" s="230">
        <f>I19+2</f>
        <v>45997</v>
      </c>
      <c r="K19" s="277" t="s">
        <v>129</v>
      </c>
      <c r="L19" s="280">
        <v>2515</v>
      </c>
      <c r="M19" s="283" t="s">
        <v>31</v>
      </c>
      <c r="N19" s="286" t="s">
        <v>132</v>
      </c>
      <c r="O19" s="271">
        <f>O16+7</f>
        <v>46008</v>
      </c>
      <c r="P19" s="274">
        <f>P16+7</f>
        <v>46011</v>
      </c>
      <c r="Q19" s="271">
        <f>Q16+7</f>
        <v>46013</v>
      </c>
      <c r="R19" s="268">
        <f>R16+7</f>
        <v>46014</v>
      </c>
    </row>
    <row r="20" spans="1:19" ht="15.75" customHeight="1" thickBot="1" x14ac:dyDescent="0.2">
      <c r="A20" s="138"/>
      <c r="B20" s="132" t="s">
        <v>29</v>
      </c>
      <c r="C20" s="179" t="s">
        <v>115</v>
      </c>
      <c r="D20" s="180" t="s">
        <v>30</v>
      </c>
      <c r="E20" s="125">
        <f t="shared" si="0"/>
        <v>45993</v>
      </c>
      <c r="F20" s="125">
        <f>E20+2</f>
        <v>45995</v>
      </c>
      <c r="G20" s="125">
        <f>E20+3</f>
        <v>45996</v>
      </c>
      <c r="H20" s="77">
        <f>G20</f>
        <v>45996</v>
      </c>
      <c r="I20" s="125">
        <f>H20+1</f>
        <v>45997</v>
      </c>
      <c r="J20" s="231">
        <f>I20+2</f>
        <v>45999</v>
      </c>
      <c r="K20" s="278"/>
      <c r="L20" s="281"/>
      <c r="M20" s="284"/>
      <c r="N20" s="287"/>
      <c r="O20" s="272"/>
      <c r="P20" s="275"/>
      <c r="Q20" s="272"/>
      <c r="R20" s="269"/>
    </row>
    <row r="21" spans="1:19" ht="15.75" customHeight="1" thickBot="1" x14ac:dyDescent="0.2">
      <c r="A21" s="130"/>
      <c r="B21" s="134" t="s">
        <v>24</v>
      </c>
      <c r="C21" s="181" t="s">
        <v>125</v>
      </c>
      <c r="D21" s="183" t="s">
        <v>25</v>
      </c>
      <c r="E21" s="103">
        <f t="shared" si="0"/>
        <v>45997</v>
      </c>
      <c r="F21" s="84" t="s">
        <v>26</v>
      </c>
      <c r="G21" s="84">
        <f>E21+2</f>
        <v>45999</v>
      </c>
      <c r="H21" s="84">
        <f>+G21</f>
        <v>45999</v>
      </c>
      <c r="I21" s="84">
        <f>H21+1</f>
        <v>46000</v>
      </c>
      <c r="J21" s="229">
        <f>I21+3</f>
        <v>46003</v>
      </c>
      <c r="K21" s="279"/>
      <c r="L21" s="282"/>
      <c r="M21" s="285"/>
      <c r="N21" s="288"/>
      <c r="O21" s="273"/>
      <c r="P21" s="276"/>
      <c r="Q21" s="273"/>
      <c r="R21" s="270"/>
    </row>
    <row r="22" spans="1:19" ht="15.75" customHeight="1" x14ac:dyDescent="0.15">
      <c r="A22" s="130"/>
      <c r="B22" s="247" t="s">
        <v>101</v>
      </c>
      <c r="C22" s="177" t="s">
        <v>126</v>
      </c>
      <c r="D22" s="178" t="s">
        <v>28</v>
      </c>
      <c r="E22" s="226">
        <f t="shared" si="0"/>
        <v>45998</v>
      </c>
      <c r="F22" s="226" t="s">
        <v>26</v>
      </c>
      <c r="G22" s="226">
        <f>E22+2</f>
        <v>46000</v>
      </c>
      <c r="H22" s="226">
        <f>G22</f>
        <v>46000</v>
      </c>
      <c r="I22" s="226">
        <f>H22+2</f>
        <v>46002</v>
      </c>
      <c r="J22" s="230">
        <f>I22+2</f>
        <v>46004</v>
      </c>
      <c r="K22" s="289" t="s">
        <v>130</v>
      </c>
      <c r="L22" s="280">
        <v>2515</v>
      </c>
      <c r="M22" s="283" t="s">
        <v>31</v>
      </c>
      <c r="N22" s="286" t="s">
        <v>133</v>
      </c>
      <c r="O22" s="271">
        <f>O19+7</f>
        <v>46015</v>
      </c>
      <c r="P22" s="274">
        <f>P19+7</f>
        <v>46018</v>
      </c>
      <c r="Q22" s="271">
        <f>Q19+7</f>
        <v>46020</v>
      </c>
      <c r="R22" s="268">
        <f>R19+7</f>
        <v>46021</v>
      </c>
    </row>
    <row r="23" spans="1:19" ht="15.75" customHeight="1" thickBot="1" x14ac:dyDescent="0.2">
      <c r="A23" s="138"/>
      <c r="B23" s="132" t="s">
        <v>29</v>
      </c>
      <c r="C23" s="179" t="s">
        <v>127</v>
      </c>
      <c r="D23" s="180" t="s">
        <v>30</v>
      </c>
      <c r="E23" s="81">
        <f t="shared" si="0"/>
        <v>46000</v>
      </c>
      <c r="F23" s="81">
        <f>E23+2</f>
        <v>46002</v>
      </c>
      <c r="G23" s="81">
        <f>E23+3</f>
        <v>46003</v>
      </c>
      <c r="H23" s="82">
        <f>G23</f>
        <v>46003</v>
      </c>
      <c r="I23" s="81">
        <f>H23+1</f>
        <v>46004</v>
      </c>
      <c r="J23" s="101">
        <f>I23+2</f>
        <v>46006</v>
      </c>
      <c r="K23" s="290"/>
      <c r="L23" s="282"/>
      <c r="M23" s="285"/>
      <c r="N23" s="288"/>
      <c r="O23" s="273"/>
      <c r="P23" s="276"/>
      <c r="Q23" s="273"/>
      <c r="R23" s="270"/>
    </row>
    <row r="24" spans="1:19" ht="15.95" customHeight="1" x14ac:dyDescent="0.15">
      <c r="A24" s="138"/>
      <c r="B24" s="137"/>
      <c r="C24" s="136"/>
      <c r="D24" s="136"/>
      <c r="E24" s="40"/>
      <c r="F24" s="40"/>
      <c r="I24" s="41"/>
      <c r="J24" s="40"/>
      <c r="K24" s="115"/>
      <c r="L24" s="115"/>
      <c r="M24" s="115"/>
      <c r="N24" s="120"/>
      <c r="O24" s="117"/>
      <c r="P24" s="118"/>
      <c r="Q24" s="117"/>
      <c r="R24" s="117"/>
    </row>
    <row r="25" spans="1:19" ht="15.95" customHeight="1" thickBot="1" x14ac:dyDescent="0.2">
      <c r="B25" s="126"/>
      <c r="D25" s="39"/>
      <c r="E25" s="40"/>
      <c r="F25" s="40"/>
      <c r="I25" s="41"/>
      <c r="J25" s="40"/>
      <c r="K25" s="115"/>
      <c r="L25" s="115"/>
      <c r="M25" s="115"/>
      <c r="N25" s="120"/>
      <c r="O25" s="117"/>
      <c r="P25" s="118"/>
      <c r="Q25" s="117"/>
      <c r="R25" s="117"/>
    </row>
    <row r="26" spans="1:19" ht="15.95" customHeight="1" thickBot="1" x14ac:dyDescent="0.2">
      <c r="B26" s="66" t="s">
        <v>10</v>
      </c>
      <c r="C26" s="67" t="s">
        <v>11</v>
      </c>
      <c r="D26" s="68"/>
      <c r="E26" s="69" t="s">
        <v>12</v>
      </c>
      <c r="F26" s="69" t="s">
        <v>13</v>
      </c>
      <c r="G26" s="69" t="s">
        <v>14</v>
      </c>
      <c r="H26" s="69" t="s">
        <v>15</v>
      </c>
      <c r="I26" s="69" t="s">
        <v>16</v>
      </c>
      <c r="J26" s="70" t="s">
        <v>12</v>
      </c>
      <c r="K26" s="140" t="s">
        <v>17</v>
      </c>
      <c r="L26" s="72" t="s">
        <v>18</v>
      </c>
      <c r="M26" s="73"/>
      <c r="N26" s="74" t="s">
        <v>19</v>
      </c>
      <c r="O26" s="76" t="s">
        <v>32</v>
      </c>
      <c r="P26" s="74" t="s">
        <v>33</v>
      </c>
      <c r="Q26" s="74" t="s">
        <v>34</v>
      </c>
      <c r="R26" s="72" t="s">
        <v>35</v>
      </c>
      <c r="S26" s="75" t="s">
        <v>19</v>
      </c>
    </row>
    <row r="27" spans="1:19" ht="15.95" customHeight="1" thickBot="1" x14ac:dyDescent="0.2">
      <c r="A27" s="130" t="s">
        <v>83</v>
      </c>
      <c r="B27" s="134" t="s">
        <v>24</v>
      </c>
      <c r="C27" s="181" t="s">
        <v>86</v>
      </c>
      <c r="D27" s="183" t="s">
        <v>25</v>
      </c>
      <c r="E27" s="226">
        <v>45976</v>
      </c>
      <c r="F27" s="142" t="s">
        <v>26</v>
      </c>
      <c r="G27" s="142">
        <f>E27+2</f>
        <v>45978</v>
      </c>
      <c r="H27" s="142">
        <f>+G27</f>
        <v>45978</v>
      </c>
      <c r="I27" s="142">
        <f>G27+1</f>
        <v>45979</v>
      </c>
      <c r="J27" s="227">
        <f>I27+3</f>
        <v>45982</v>
      </c>
      <c r="K27" s="261" t="s">
        <v>36</v>
      </c>
      <c r="L27" s="262" t="s">
        <v>91</v>
      </c>
      <c r="M27" s="254" t="s">
        <v>31</v>
      </c>
      <c r="N27" s="264">
        <v>45986</v>
      </c>
      <c r="O27" s="249">
        <f>N27+5</f>
        <v>45991</v>
      </c>
      <c r="P27" s="250">
        <f>O27+2</f>
        <v>45993</v>
      </c>
      <c r="Q27" s="249">
        <f>P27+4</f>
        <v>45997</v>
      </c>
      <c r="R27" s="249" t="s">
        <v>85</v>
      </c>
      <c r="S27" s="251">
        <f>Q27+3</f>
        <v>46000</v>
      </c>
    </row>
    <row r="28" spans="1:19" ht="15.95" customHeight="1" x14ac:dyDescent="0.15">
      <c r="A28" s="130"/>
      <c r="B28" s="247" t="s">
        <v>87</v>
      </c>
      <c r="C28" s="177" t="s">
        <v>88</v>
      </c>
      <c r="D28" s="178" t="s">
        <v>28</v>
      </c>
      <c r="E28" s="78">
        <f>E27+1</f>
        <v>45977</v>
      </c>
      <c r="F28" s="78" t="s">
        <v>26</v>
      </c>
      <c r="G28" s="78">
        <f>E28+2</f>
        <v>45979</v>
      </c>
      <c r="H28" s="78">
        <f>G28</f>
        <v>45979</v>
      </c>
      <c r="I28" s="78">
        <f>H28+2</f>
        <v>45981</v>
      </c>
      <c r="J28" s="119">
        <f>I28+2</f>
        <v>45983</v>
      </c>
      <c r="K28" s="306" t="s">
        <v>148</v>
      </c>
      <c r="L28" s="303"/>
      <c r="M28" s="283" t="s">
        <v>31</v>
      </c>
      <c r="N28" s="300">
        <f>N27+14</f>
        <v>46000</v>
      </c>
      <c r="O28" s="271">
        <f>N28+5</f>
        <v>46005</v>
      </c>
      <c r="P28" s="274">
        <f>O28+2</f>
        <v>46007</v>
      </c>
      <c r="Q28" s="271">
        <f>P28+4</f>
        <v>46011</v>
      </c>
      <c r="R28" s="271">
        <f>Q28+2</f>
        <v>46013</v>
      </c>
      <c r="S28" s="268">
        <f>Q28+3</f>
        <v>46014</v>
      </c>
    </row>
    <row r="29" spans="1:19" ht="15.95" customHeight="1" thickBot="1" x14ac:dyDescent="0.2">
      <c r="A29" s="138"/>
      <c r="B29" s="132" t="s">
        <v>29</v>
      </c>
      <c r="C29" s="179" t="s">
        <v>89</v>
      </c>
      <c r="D29" s="180" t="s">
        <v>30</v>
      </c>
      <c r="E29" s="79">
        <f>E27+3</f>
        <v>45979</v>
      </c>
      <c r="F29" s="79">
        <f>E29+2</f>
        <v>45981</v>
      </c>
      <c r="G29" s="79">
        <f>E29+3</f>
        <v>45982</v>
      </c>
      <c r="H29" s="80">
        <f>G29</f>
        <v>45982</v>
      </c>
      <c r="I29" s="79">
        <f>H29+1</f>
        <v>45983</v>
      </c>
      <c r="J29" s="228">
        <f>I29+2</f>
        <v>45985</v>
      </c>
      <c r="K29" s="307"/>
      <c r="L29" s="304"/>
      <c r="M29" s="284"/>
      <c r="N29" s="301"/>
      <c r="O29" s="272"/>
      <c r="P29" s="275"/>
      <c r="Q29" s="272"/>
      <c r="R29" s="272"/>
      <c r="S29" s="269"/>
    </row>
    <row r="30" spans="1:19" ht="15.95" customHeight="1" thickBot="1" x14ac:dyDescent="0.2">
      <c r="A30" s="130"/>
      <c r="B30" s="134" t="s">
        <v>24</v>
      </c>
      <c r="C30" s="181" t="s">
        <v>100</v>
      </c>
      <c r="D30" s="183" t="s">
        <v>25</v>
      </c>
      <c r="E30" s="81">
        <f t="shared" ref="E30:E38" si="1">E27+7</f>
        <v>45983</v>
      </c>
      <c r="F30" s="82" t="s">
        <v>26</v>
      </c>
      <c r="G30" s="82">
        <f>E30+2</f>
        <v>45985</v>
      </c>
      <c r="H30" s="82">
        <f>+G30</f>
        <v>45985</v>
      </c>
      <c r="I30" s="82">
        <f>H30+1</f>
        <v>45986</v>
      </c>
      <c r="J30" s="101">
        <f>I30+3</f>
        <v>45989</v>
      </c>
      <c r="K30" s="307"/>
      <c r="L30" s="304"/>
      <c r="M30" s="284"/>
      <c r="N30" s="301"/>
      <c r="O30" s="272"/>
      <c r="P30" s="275"/>
      <c r="Q30" s="272"/>
      <c r="R30" s="272"/>
      <c r="S30" s="269"/>
    </row>
    <row r="31" spans="1:19" ht="15.95" customHeight="1" x14ac:dyDescent="0.15">
      <c r="A31" s="130"/>
      <c r="B31" s="247" t="s">
        <v>101</v>
      </c>
      <c r="C31" s="177" t="s">
        <v>102</v>
      </c>
      <c r="D31" s="178" t="s">
        <v>28</v>
      </c>
      <c r="E31" s="226">
        <f t="shared" si="1"/>
        <v>45984</v>
      </c>
      <c r="F31" s="226" t="s">
        <v>26</v>
      </c>
      <c r="G31" s="226">
        <f>E31+2</f>
        <v>45986</v>
      </c>
      <c r="H31" s="226">
        <f>G31</f>
        <v>45986</v>
      </c>
      <c r="I31" s="226">
        <f>H31+2</f>
        <v>45988</v>
      </c>
      <c r="J31" s="230">
        <f>I31+2</f>
        <v>45990</v>
      </c>
      <c r="K31" s="307"/>
      <c r="L31" s="304"/>
      <c r="M31" s="284"/>
      <c r="N31" s="301"/>
      <c r="O31" s="272"/>
      <c r="P31" s="275"/>
      <c r="Q31" s="272"/>
      <c r="R31" s="272"/>
      <c r="S31" s="269"/>
    </row>
    <row r="32" spans="1:19" ht="15.95" customHeight="1" thickBot="1" x14ac:dyDescent="0.2">
      <c r="A32" s="138"/>
      <c r="B32" s="132" t="s">
        <v>29</v>
      </c>
      <c r="C32" s="179" t="s">
        <v>103</v>
      </c>
      <c r="D32" s="180" t="s">
        <v>30</v>
      </c>
      <c r="E32" s="125">
        <f t="shared" si="1"/>
        <v>45986</v>
      </c>
      <c r="F32" s="125">
        <f>E32+2</f>
        <v>45988</v>
      </c>
      <c r="G32" s="125">
        <f>E32+3</f>
        <v>45989</v>
      </c>
      <c r="H32" s="77">
        <f>G32</f>
        <v>45989</v>
      </c>
      <c r="I32" s="125">
        <f>H32+1</f>
        <v>45990</v>
      </c>
      <c r="J32" s="231">
        <f>I32+2</f>
        <v>45992</v>
      </c>
      <c r="K32" s="307"/>
      <c r="L32" s="304"/>
      <c r="M32" s="284"/>
      <c r="N32" s="301"/>
      <c r="O32" s="272"/>
      <c r="P32" s="275"/>
      <c r="Q32" s="272"/>
      <c r="R32" s="272"/>
      <c r="S32" s="269"/>
    </row>
    <row r="33" spans="1:26" ht="15.95" customHeight="1" thickBot="1" x14ac:dyDescent="0.2">
      <c r="A33" s="130"/>
      <c r="B33" s="134" t="s">
        <v>24</v>
      </c>
      <c r="C33" s="181" t="s">
        <v>113</v>
      </c>
      <c r="D33" s="183" t="s">
        <v>25</v>
      </c>
      <c r="E33" s="103">
        <f t="shared" si="1"/>
        <v>45990</v>
      </c>
      <c r="F33" s="84" t="s">
        <v>26</v>
      </c>
      <c r="G33" s="84">
        <f>E33+2</f>
        <v>45992</v>
      </c>
      <c r="H33" s="84">
        <f>+G33</f>
        <v>45992</v>
      </c>
      <c r="I33" s="84">
        <f>H33+1</f>
        <v>45993</v>
      </c>
      <c r="J33" s="229">
        <f>I33+3</f>
        <v>45996</v>
      </c>
      <c r="K33" s="308"/>
      <c r="L33" s="305"/>
      <c r="M33" s="285"/>
      <c r="N33" s="302"/>
      <c r="O33" s="273"/>
      <c r="P33" s="276"/>
      <c r="Q33" s="273"/>
      <c r="R33" s="273"/>
      <c r="S33" s="270"/>
    </row>
    <row r="34" spans="1:26" ht="15.95" customHeight="1" x14ac:dyDescent="0.15">
      <c r="A34" s="130"/>
      <c r="B34" s="247" t="s">
        <v>87</v>
      </c>
      <c r="C34" s="177" t="s">
        <v>114</v>
      </c>
      <c r="D34" s="178" t="s">
        <v>28</v>
      </c>
      <c r="E34" s="226">
        <f t="shared" si="1"/>
        <v>45991</v>
      </c>
      <c r="F34" s="226" t="s">
        <v>26</v>
      </c>
      <c r="G34" s="226">
        <f>E34+2</f>
        <v>45993</v>
      </c>
      <c r="H34" s="226">
        <f>G34</f>
        <v>45993</v>
      </c>
      <c r="I34" s="226">
        <f>H34+2</f>
        <v>45995</v>
      </c>
      <c r="J34" s="230">
        <f>I34+2</f>
        <v>45997</v>
      </c>
      <c r="K34" s="306" t="s">
        <v>147</v>
      </c>
      <c r="L34" s="303"/>
      <c r="M34" s="283" t="s">
        <v>31</v>
      </c>
      <c r="N34" s="300">
        <f>N28+14</f>
        <v>46014</v>
      </c>
      <c r="O34" s="271">
        <f>N34+5</f>
        <v>46019</v>
      </c>
      <c r="P34" s="274">
        <f>O34+2</f>
        <v>46021</v>
      </c>
      <c r="Q34" s="271">
        <f>P34+4</f>
        <v>46025</v>
      </c>
      <c r="R34" s="271">
        <f>Q34+2</f>
        <v>46027</v>
      </c>
      <c r="S34" s="268">
        <f>Q34+3</f>
        <v>46028</v>
      </c>
    </row>
    <row r="35" spans="1:26" ht="15.95" customHeight="1" thickBot="1" x14ac:dyDescent="0.2">
      <c r="A35" s="138"/>
      <c r="B35" s="132" t="s">
        <v>29</v>
      </c>
      <c r="C35" s="179" t="s">
        <v>115</v>
      </c>
      <c r="D35" s="180" t="s">
        <v>30</v>
      </c>
      <c r="E35" s="125">
        <f t="shared" si="1"/>
        <v>45993</v>
      </c>
      <c r="F35" s="125">
        <f>E35+2</f>
        <v>45995</v>
      </c>
      <c r="G35" s="125">
        <f>E35+3</f>
        <v>45996</v>
      </c>
      <c r="H35" s="77">
        <f>G35</f>
        <v>45996</v>
      </c>
      <c r="I35" s="125">
        <f>H35+1</f>
        <v>45997</v>
      </c>
      <c r="J35" s="231">
        <f>I35+2</f>
        <v>45999</v>
      </c>
      <c r="K35" s="307"/>
      <c r="L35" s="304"/>
      <c r="M35" s="284"/>
      <c r="N35" s="301"/>
      <c r="O35" s="272"/>
      <c r="P35" s="275"/>
      <c r="Q35" s="272"/>
      <c r="R35" s="272"/>
      <c r="S35" s="269"/>
    </row>
    <row r="36" spans="1:26" ht="15.95" customHeight="1" thickBot="1" x14ac:dyDescent="0.2">
      <c r="A36" s="130"/>
      <c r="B36" s="134" t="s">
        <v>24</v>
      </c>
      <c r="C36" s="181" t="s">
        <v>125</v>
      </c>
      <c r="D36" s="183" t="s">
        <v>25</v>
      </c>
      <c r="E36" s="103">
        <f t="shared" si="1"/>
        <v>45997</v>
      </c>
      <c r="F36" s="84" t="s">
        <v>26</v>
      </c>
      <c r="G36" s="84">
        <f>E36+2</f>
        <v>45999</v>
      </c>
      <c r="H36" s="84">
        <f>+G36</f>
        <v>45999</v>
      </c>
      <c r="I36" s="84">
        <f>H36+1</f>
        <v>46000</v>
      </c>
      <c r="J36" s="229">
        <f>I36+3</f>
        <v>46003</v>
      </c>
      <c r="K36" s="307"/>
      <c r="L36" s="304"/>
      <c r="M36" s="284"/>
      <c r="N36" s="301"/>
      <c r="O36" s="272"/>
      <c r="P36" s="275"/>
      <c r="Q36" s="272"/>
      <c r="R36" s="272"/>
      <c r="S36" s="269"/>
    </row>
    <row r="37" spans="1:26" ht="15.95" customHeight="1" x14ac:dyDescent="0.15">
      <c r="A37" s="130"/>
      <c r="B37" s="247" t="s">
        <v>101</v>
      </c>
      <c r="C37" s="177" t="s">
        <v>126</v>
      </c>
      <c r="D37" s="178" t="s">
        <v>28</v>
      </c>
      <c r="E37" s="226">
        <f t="shared" si="1"/>
        <v>45998</v>
      </c>
      <c r="F37" s="226" t="s">
        <v>26</v>
      </c>
      <c r="G37" s="226">
        <f>E37+2</f>
        <v>46000</v>
      </c>
      <c r="H37" s="226">
        <f>G37</f>
        <v>46000</v>
      </c>
      <c r="I37" s="226">
        <f>H37+2</f>
        <v>46002</v>
      </c>
      <c r="J37" s="230">
        <f>I37+2</f>
        <v>46004</v>
      </c>
      <c r="K37" s="307"/>
      <c r="L37" s="304"/>
      <c r="M37" s="284"/>
      <c r="N37" s="301"/>
      <c r="O37" s="272"/>
      <c r="P37" s="275"/>
      <c r="Q37" s="272"/>
      <c r="R37" s="272"/>
      <c r="S37" s="269"/>
    </row>
    <row r="38" spans="1:26" ht="15.95" customHeight="1" thickBot="1" x14ac:dyDescent="0.2">
      <c r="A38" s="138"/>
      <c r="B38" s="132" t="s">
        <v>29</v>
      </c>
      <c r="C38" s="179" t="s">
        <v>127</v>
      </c>
      <c r="D38" s="180" t="s">
        <v>30</v>
      </c>
      <c r="E38" s="81">
        <f t="shared" si="1"/>
        <v>46000</v>
      </c>
      <c r="F38" s="81">
        <f>E38+2</f>
        <v>46002</v>
      </c>
      <c r="G38" s="81">
        <f>E38+3</f>
        <v>46003</v>
      </c>
      <c r="H38" s="82">
        <f>G38</f>
        <v>46003</v>
      </c>
      <c r="I38" s="81">
        <f>H38+1</f>
        <v>46004</v>
      </c>
      <c r="J38" s="101">
        <f>I38+2</f>
        <v>46006</v>
      </c>
      <c r="K38" s="308"/>
      <c r="L38" s="305"/>
      <c r="M38" s="285"/>
      <c r="N38" s="302"/>
      <c r="O38" s="273"/>
      <c r="P38" s="276"/>
      <c r="Q38" s="273"/>
      <c r="R38" s="273"/>
      <c r="S38" s="270"/>
    </row>
    <row r="39" spans="1:26" ht="15.95" customHeight="1" x14ac:dyDescent="0.15">
      <c r="A39" s="136"/>
      <c r="B39" s="137"/>
      <c r="C39" s="136"/>
      <c r="D39" s="136"/>
      <c r="E39" s="40"/>
      <c r="F39" s="40"/>
      <c r="I39" s="41"/>
      <c r="J39" s="40"/>
    </row>
    <row r="40" spans="1:26" ht="15.95" customHeight="1" x14ac:dyDescent="0.35">
      <c r="A40" s="55"/>
      <c r="K40" s="56"/>
      <c r="L40" s="56"/>
      <c r="M40" s="56"/>
      <c r="N40" s="56"/>
      <c r="O40" s="61"/>
      <c r="P40" s="291" t="s">
        <v>37</v>
      </c>
      <c r="Q40" s="291"/>
      <c r="R40" s="291"/>
      <c r="S40" s="291"/>
      <c r="T40" s="291"/>
      <c r="U40" s="291"/>
      <c r="V40" s="291"/>
      <c r="W40" s="291"/>
      <c r="X40" s="291"/>
      <c r="Z40" s="25"/>
    </row>
    <row r="41" spans="1:26" ht="15.95" customHeight="1" x14ac:dyDescent="0.35">
      <c r="A41" s="55"/>
      <c r="O41"/>
      <c r="P41" s="291"/>
      <c r="Q41" s="291"/>
      <c r="R41" s="291"/>
      <c r="S41" s="291"/>
      <c r="T41" s="291"/>
      <c r="U41" s="291"/>
      <c r="V41" s="291"/>
      <c r="W41" s="291"/>
      <c r="X41" s="291"/>
    </row>
    <row r="42" spans="1:26" ht="15.95" customHeight="1" x14ac:dyDescent="0.35">
      <c r="A42" s="37"/>
      <c r="O42"/>
      <c r="P42" s="291"/>
      <c r="Q42" s="291"/>
      <c r="R42" s="291"/>
      <c r="S42" s="291"/>
      <c r="T42" s="291"/>
      <c r="U42" s="291"/>
      <c r="V42" s="291"/>
      <c r="W42" s="291"/>
      <c r="X42" s="291"/>
    </row>
    <row r="43" spans="1:26" ht="15.95" customHeight="1" x14ac:dyDescent="0.35">
      <c r="A43" s="37"/>
      <c r="O43"/>
      <c r="P43" s="45"/>
      <c r="Q43" s="45"/>
      <c r="R43" s="45"/>
      <c r="S43" s="45"/>
      <c r="T43" s="45"/>
      <c r="U43" s="45"/>
      <c r="V43" s="45"/>
      <c r="W43" s="45"/>
      <c r="X43" s="45"/>
    </row>
    <row r="44" spans="1:26" ht="15.95" customHeight="1" x14ac:dyDescent="0.35">
      <c r="A44" s="37"/>
      <c r="N44" s="23"/>
      <c r="O44"/>
      <c r="W44" s="47"/>
      <c r="Z44" s="25"/>
    </row>
    <row r="45" spans="1:26" ht="15.95" customHeight="1" x14ac:dyDescent="0.35">
      <c r="A45" s="37"/>
      <c r="N45" s="23"/>
      <c r="O45"/>
      <c r="P45" s="48" t="s">
        <v>38</v>
      </c>
      <c r="R45" s="49"/>
      <c r="S45" s="49"/>
      <c r="T45" s="50"/>
      <c r="U45" s="50"/>
      <c r="V45" s="49"/>
      <c r="W45" s="48" t="s">
        <v>39</v>
      </c>
      <c r="X45" s="49"/>
    </row>
    <row r="46" spans="1:26" ht="15.95" customHeight="1" x14ac:dyDescent="0.35">
      <c r="A46" s="37"/>
      <c r="N46" s="23"/>
      <c r="O46"/>
      <c r="P46" s="23"/>
      <c r="R46" s="49"/>
      <c r="S46" s="49"/>
      <c r="T46" s="50"/>
      <c r="U46" s="50"/>
      <c r="V46" s="49"/>
      <c r="X46" s="49"/>
    </row>
    <row r="47" spans="1:26" ht="15.95" customHeight="1" x14ac:dyDescent="0.15">
      <c r="L47" s="23"/>
      <c r="M47" s="23"/>
      <c r="N47" s="23"/>
      <c r="O47"/>
      <c r="P47" s="50" t="s">
        <v>40</v>
      </c>
      <c r="R47" s="49"/>
      <c r="S47" s="49"/>
      <c r="T47" s="50"/>
      <c r="U47" s="50"/>
      <c r="V47" s="49"/>
      <c r="W47" s="50" t="s">
        <v>41</v>
      </c>
      <c r="X47" s="49"/>
    </row>
    <row r="48" spans="1:26" ht="15.95" customHeight="1" x14ac:dyDescent="0.15">
      <c r="L48" s="23"/>
      <c r="M48" s="23"/>
      <c r="N48" s="23"/>
      <c r="O48"/>
      <c r="P48" s="50" t="s">
        <v>42</v>
      </c>
      <c r="R48" s="49"/>
      <c r="S48" s="49"/>
      <c r="T48" s="49"/>
      <c r="U48" s="49"/>
      <c r="V48" s="49"/>
      <c r="W48" s="50" t="s">
        <v>43</v>
      </c>
      <c r="X48" s="49"/>
    </row>
    <row r="49" spans="16:23" ht="15.95" customHeight="1" x14ac:dyDescent="0.15">
      <c r="P49" s="50" t="s">
        <v>44</v>
      </c>
      <c r="Q49" s="49"/>
      <c r="R49" s="49"/>
      <c r="S49" s="49"/>
      <c r="T49" s="49"/>
      <c r="U49" s="49"/>
      <c r="V49" s="48"/>
      <c r="W49" s="53" t="s">
        <v>45</v>
      </c>
    </row>
    <row r="50" spans="16:23" ht="15.95" customHeight="1" x14ac:dyDescent="0.4">
      <c r="P50" s="50" t="s">
        <v>46</v>
      </c>
      <c r="Q50" s="49"/>
      <c r="R50" s="49"/>
      <c r="S50" s="49"/>
      <c r="T50" s="49"/>
      <c r="U50" s="49"/>
      <c r="V50" s="54"/>
      <c r="W50" s="49"/>
    </row>
    <row r="51" spans="16:23" ht="15.95" customHeight="1" x14ac:dyDescent="0.15">
      <c r="P51" s="50" t="s">
        <v>47</v>
      </c>
    </row>
    <row r="52" spans="16:23" ht="15.95" customHeight="1" x14ac:dyDescent="0.4"/>
    <row r="53" spans="16:23" ht="15.95" customHeight="1" x14ac:dyDescent="0.4"/>
    <row r="80" spans="2:9" x14ac:dyDescent="0.15">
      <c r="B80" s="36"/>
      <c r="C80" s="57"/>
      <c r="D80" s="57"/>
      <c r="E80" s="57"/>
      <c r="F80" s="57"/>
      <c r="G80" s="58"/>
      <c r="H80" s="36"/>
      <c r="I80" s="25"/>
    </row>
    <row r="81" spans="2:11" x14ac:dyDescent="0.15">
      <c r="B81" s="36"/>
      <c r="C81" s="57"/>
      <c r="D81" s="57"/>
      <c r="E81" s="57"/>
      <c r="F81" s="57"/>
      <c r="G81" s="58"/>
      <c r="H81" s="36"/>
      <c r="I81" s="25"/>
    </row>
    <row r="82" spans="2:11" x14ac:dyDescent="0.15">
      <c r="B82" s="36"/>
      <c r="C82" s="57"/>
      <c r="D82" s="57"/>
      <c r="E82" s="57"/>
      <c r="F82" s="57"/>
      <c r="G82" s="58"/>
      <c r="H82" s="36"/>
      <c r="I82" s="25"/>
    </row>
    <row r="83" spans="2:11" x14ac:dyDescent="0.15">
      <c r="B83" s="36"/>
      <c r="C83" s="57"/>
      <c r="D83" s="57"/>
      <c r="E83" s="57"/>
      <c r="F83" s="57"/>
      <c r="G83" s="58"/>
      <c r="H83" s="36"/>
      <c r="I83" s="25"/>
    </row>
    <row r="92" spans="2:11" x14ac:dyDescent="0.15">
      <c r="J92" s="25"/>
      <c r="K92" s="25"/>
    </row>
    <row r="93" spans="2:11" x14ac:dyDescent="0.15">
      <c r="J93" s="43"/>
      <c r="K93" s="43"/>
    </row>
    <row r="94" spans="2:11" x14ac:dyDescent="0.15">
      <c r="J94" s="25"/>
      <c r="K94" s="25"/>
    </row>
    <row r="95" spans="2:11" x14ac:dyDescent="0.15">
      <c r="J95" s="25"/>
      <c r="K95" s="25"/>
    </row>
    <row r="96" spans="2:11" x14ac:dyDescent="0.15">
      <c r="J96" s="25"/>
      <c r="K96" s="25"/>
    </row>
    <row r="97" spans="10:15" x14ac:dyDescent="0.15">
      <c r="J97" s="25"/>
      <c r="K97" s="25"/>
    </row>
    <row r="98" spans="10:15" x14ac:dyDescent="0.15">
      <c r="J98" s="25"/>
      <c r="K98" s="25"/>
      <c r="L98" s="25"/>
      <c r="M98" s="25"/>
      <c r="N98" s="25"/>
      <c r="O98" s="56"/>
    </row>
    <row r="99" spans="10:15" x14ac:dyDescent="0.15">
      <c r="L99" s="43"/>
      <c r="M99" s="43"/>
      <c r="N99" s="43"/>
      <c r="O99" s="59"/>
    </row>
    <row r="100" spans="10:15" x14ac:dyDescent="0.15">
      <c r="L100" s="25"/>
      <c r="M100" s="25"/>
      <c r="N100" s="25"/>
      <c r="O100" s="56"/>
    </row>
    <row r="101" spans="10:15" x14ac:dyDescent="0.15">
      <c r="L101" s="25"/>
      <c r="M101" s="25"/>
      <c r="N101" s="25"/>
      <c r="O101" s="56"/>
    </row>
    <row r="102" spans="10:15" x14ac:dyDescent="0.15">
      <c r="L102" s="25"/>
      <c r="M102" s="25"/>
      <c r="N102" s="25"/>
      <c r="O102" s="56"/>
    </row>
    <row r="103" spans="10:15" x14ac:dyDescent="0.15">
      <c r="L103" s="25"/>
      <c r="M103" s="25"/>
      <c r="N103" s="25"/>
      <c r="O103" s="56"/>
    </row>
    <row r="104" spans="10:15" x14ac:dyDescent="0.15">
      <c r="L104" s="25"/>
      <c r="M104" s="25"/>
      <c r="N104" s="25"/>
      <c r="O104" s="56"/>
    </row>
  </sheetData>
  <mergeCells count="54">
    <mergeCell ref="N34:N38"/>
    <mergeCell ref="M34:M38"/>
    <mergeCell ref="L34:L38"/>
    <mergeCell ref="K34:K38"/>
    <mergeCell ref="K28:K33"/>
    <mergeCell ref="L28:L33"/>
    <mergeCell ref="M28:M33"/>
    <mergeCell ref="N28:N33"/>
    <mergeCell ref="W2:X2"/>
    <mergeCell ref="B8:J8"/>
    <mergeCell ref="B9:E10"/>
    <mergeCell ref="K16:K18"/>
    <mergeCell ref="L16:L18"/>
    <mergeCell ref="M16:M18"/>
    <mergeCell ref="N16:N18"/>
    <mergeCell ref="O16:O18"/>
    <mergeCell ref="K13:K15"/>
    <mergeCell ref="L13:L15"/>
    <mergeCell ref="M13:M15"/>
    <mergeCell ref="N13:N15"/>
    <mergeCell ref="O13:O15"/>
    <mergeCell ref="P13:P15"/>
    <mergeCell ref="Q13:Q15"/>
    <mergeCell ref="R13:R15"/>
    <mergeCell ref="R22:R23"/>
    <mergeCell ref="O22:O23"/>
    <mergeCell ref="Q22:Q23"/>
    <mergeCell ref="O19:O21"/>
    <mergeCell ref="P40:X42"/>
    <mergeCell ref="P22:P23"/>
    <mergeCell ref="O28:O33"/>
    <mergeCell ref="P28:P33"/>
    <mergeCell ref="Q28:Q33"/>
    <mergeCell ref="R28:R33"/>
    <mergeCell ref="S28:S33"/>
    <mergeCell ref="P16:P18"/>
    <mergeCell ref="Q16:Q18"/>
    <mergeCell ref="R16:R18"/>
    <mergeCell ref="P19:P21"/>
    <mergeCell ref="Q19:Q21"/>
    <mergeCell ref="R19:R21"/>
    <mergeCell ref="K19:K21"/>
    <mergeCell ref="L19:L21"/>
    <mergeCell ref="M19:M21"/>
    <mergeCell ref="N19:N21"/>
    <mergeCell ref="K22:K23"/>
    <mergeCell ref="L22:L23"/>
    <mergeCell ref="M22:M23"/>
    <mergeCell ref="N22:N23"/>
    <mergeCell ref="S34:S38"/>
    <mergeCell ref="R34:R38"/>
    <mergeCell ref="Q34:Q38"/>
    <mergeCell ref="P34:P38"/>
    <mergeCell ref="O34:O38"/>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J38" sqref="J38:J40"/>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92">
        <f ca="1">TODAY()</f>
        <v>45973</v>
      </c>
      <c r="W2" s="292"/>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93" t="s">
        <v>7</v>
      </c>
      <c r="C8" s="294"/>
      <c r="D8" s="294"/>
      <c r="E8" s="294"/>
      <c r="F8" s="294"/>
      <c r="G8" s="294"/>
      <c r="H8" s="294"/>
      <c r="I8" s="294"/>
      <c r="J8" s="294"/>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48</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5" t="s">
        <v>49</v>
      </c>
      <c r="D12" s="86" t="s">
        <v>11</v>
      </c>
      <c r="E12" s="87"/>
      <c r="F12" s="88" t="s">
        <v>12</v>
      </c>
      <c r="G12" s="88" t="s">
        <v>50</v>
      </c>
      <c r="H12" s="88" t="s">
        <v>51</v>
      </c>
      <c r="I12" s="89" t="s">
        <v>12</v>
      </c>
      <c r="J12" s="104" t="s">
        <v>17</v>
      </c>
      <c r="K12" s="86" t="s">
        <v>18</v>
      </c>
      <c r="L12" s="87"/>
      <c r="M12" s="88" t="s">
        <v>19</v>
      </c>
      <c r="N12" s="105" t="s">
        <v>20</v>
      </c>
      <c r="O12" s="88" t="s">
        <v>21</v>
      </c>
      <c r="P12" s="88" t="s">
        <v>22</v>
      </c>
      <c r="Q12" s="89" t="s">
        <v>23</v>
      </c>
    </row>
    <row r="13" spans="1:25" ht="18" customHeight="1" thickBot="1" x14ac:dyDescent="0.4">
      <c r="A13" s="37"/>
      <c r="B13" s="130" t="s">
        <v>83</v>
      </c>
      <c r="C13" s="141" t="s">
        <v>81</v>
      </c>
      <c r="D13" s="232" t="s">
        <v>92</v>
      </c>
      <c r="E13" s="187" t="s">
        <v>79</v>
      </c>
      <c r="F13" s="176" t="s">
        <v>134</v>
      </c>
      <c r="G13" s="214">
        <f>+F13+2</f>
        <v>45978</v>
      </c>
      <c r="H13" s="214">
        <f>+G13</f>
        <v>45978</v>
      </c>
      <c r="I13" s="215">
        <f>H13+2</f>
        <v>45980</v>
      </c>
      <c r="J13" s="252" t="s">
        <v>129</v>
      </c>
      <c r="K13" s="253">
        <v>2514</v>
      </c>
      <c r="L13" s="254" t="s">
        <v>27</v>
      </c>
      <c r="M13" s="248" t="s">
        <v>131</v>
      </c>
      <c r="N13" s="249">
        <v>45987</v>
      </c>
      <c r="O13" s="250">
        <f>N13+3</f>
        <v>45990</v>
      </c>
      <c r="P13" s="249">
        <f>N13+5</f>
        <v>45992</v>
      </c>
      <c r="Q13" s="251">
        <f>N13+6</f>
        <v>45993</v>
      </c>
    </row>
    <row r="14" spans="1:25" ht="18" customHeight="1" x14ac:dyDescent="0.35">
      <c r="A14" s="37"/>
      <c r="B14" s="130"/>
      <c r="C14" s="233" t="s">
        <v>82</v>
      </c>
      <c r="D14" s="234" t="s">
        <v>93</v>
      </c>
      <c r="E14" s="235" t="s">
        <v>80</v>
      </c>
      <c r="F14" s="236">
        <f>F13+2</f>
        <v>45978</v>
      </c>
      <c r="G14" s="236">
        <f>+F14+2</f>
        <v>45980</v>
      </c>
      <c r="H14" s="236">
        <f>+G14</f>
        <v>45980</v>
      </c>
      <c r="I14" s="237">
        <f>+H14+3</f>
        <v>45983</v>
      </c>
      <c r="J14" s="277" t="s">
        <v>124</v>
      </c>
      <c r="K14" s="280">
        <v>2514</v>
      </c>
      <c r="L14" s="283" t="s">
        <v>27</v>
      </c>
      <c r="M14" s="286" t="s">
        <v>104</v>
      </c>
      <c r="N14" s="271">
        <f>N13+7</f>
        <v>45994</v>
      </c>
      <c r="O14" s="274">
        <f>O13+7</f>
        <v>45997</v>
      </c>
      <c r="P14" s="274">
        <f>P13+7</f>
        <v>45999</v>
      </c>
      <c r="Q14" s="298">
        <f>P14+1</f>
        <v>46000</v>
      </c>
    </row>
    <row r="15" spans="1:25" ht="18" customHeight="1" x14ac:dyDescent="0.35">
      <c r="A15" s="37"/>
      <c r="B15" s="130"/>
      <c r="C15" s="141" t="s">
        <v>81</v>
      </c>
      <c r="D15" s="184" t="s">
        <v>94</v>
      </c>
      <c r="E15" s="191" t="s">
        <v>79</v>
      </c>
      <c r="F15" s="125">
        <f>F14+2</f>
        <v>45980</v>
      </c>
      <c r="G15" s="77">
        <f>F15+2</f>
        <v>45982</v>
      </c>
      <c r="H15" s="77">
        <f>G15</f>
        <v>45982</v>
      </c>
      <c r="I15" s="123">
        <f>G15+3</f>
        <v>45985</v>
      </c>
      <c r="J15" s="278"/>
      <c r="K15" s="281"/>
      <c r="L15" s="284"/>
      <c r="M15" s="287"/>
      <c r="N15" s="272"/>
      <c r="O15" s="275"/>
      <c r="P15" s="275"/>
      <c r="Q15" s="299"/>
    </row>
    <row r="16" spans="1:25" ht="18" customHeight="1" thickBot="1" x14ac:dyDescent="0.4">
      <c r="A16" s="37"/>
      <c r="B16" s="130"/>
      <c r="C16" s="132" t="s">
        <v>52</v>
      </c>
      <c r="D16" s="192" t="s">
        <v>106</v>
      </c>
      <c r="E16" s="186" t="s">
        <v>53</v>
      </c>
      <c r="F16" s="84">
        <f>F13+7</f>
        <v>45983</v>
      </c>
      <c r="G16" s="84">
        <f t="shared" ref="G16:G18" si="0">+F16+2</f>
        <v>45985</v>
      </c>
      <c r="H16" s="84">
        <f t="shared" ref="H16:H18" si="1">+G16</f>
        <v>45985</v>
      </c>
      <c r="I16" s="124">
        <f>H16+2</f>
        <v>45987</v>
      </c>
      <c r="J16" s="279"/>
      <c r="K16" s="282"/>
      <c r="L16" s="284"/>
      <c r="M16" s="288"/>
      <c r="N16" s="272"/>
      <c r="O16" s="275"/>
      <c r="P16" s="275"/>
      <c r="Q16" s="299"/>
    </row>
    <row r="17" spans="1:18" ht="18" customHeight="1" x14ac:dyDescent="0.35">
      <c r="A17" s="37"/>
      <c r="B17" s="130"/>
      <c r="C17" s="133" t="s">
        <v>54</v>
      </c>
      <c r="D17" s="182" t="s">
        <v>107</v>
      </c>
      <c r="E17" s="187" t="s">
        <v>25</v>
      </c>
      <c r="F17" s="142">
        <f>F14+7</f>
        <v>45985</v>
      </c>
      <c r="G17" s="142">
        <f t="shared" si="0"/>
        <v>45987</v>
      </c>
      <c r="H17" s="142">
        <f t="shared" si="1"/>
        <v>45987</v>
      </c>
      <c r="I17" s="143">
        <f>+H17+3</f>
        <v>45990</v>
      </c>
      <c r="J17" s="277" t="s">
        <v>99</v>
      </c>
      <c r="K17" s="280">
        <v>2514</v>
      </c>
      <c r="L17" s="283" t="s">
        <v>31</v>
      </c>
      <c r="M17" s="286" t="s">
        <v>123</v>
      </c>
      <c r="N17" s="271">
        <f>N14+7</f>
        <v>46001</v>
      </c>
      <c r="O17" s="274">
        <f>O14+7</f>
        <v>46004</v>
      </c>
      <c r="P17" s="271">
        <f>P14+7</f>
        <v>46006</v>
      </c>
      <c r="Q17" s="268">
        <f>P17+1</f>
        <v>46007</v>
      </c>
    </row>
    <row r="18" spans="1:18" ht="18" customHeight="1" x14ac:dyDescent="0.35">
      <c r="A18" s="37"/>
      <c r="B18" s="130"/>
      <c r="C18" s="131" t="s">
        <v>52</v>
      </c>
      <c r="D18" s="177" t="s">
        <v>108</v>
      </c>
      <c r="E18" s="188" t="s">
        <v>53</v>
      </c>
      <c r="F18" s="77">
        <f>F15+7</f>
        <v>45987</v>
      </c>
      <c r="G18" s="77">
        <f t="shared" si="0"/>
        <v>45989</v>
      </c>
      <c r="H18" s="77">
        <f t="shared" si="1"/>
        <v>45989</v>
      </c>
      <c r="I18" s="123">
        <f>H18+3</f>
        <v>45992</v>
      </c>
      <c r="J18" s="278"/>
      <c r="K18" s="281"/>
      <c r="L18" s="284"/>
      <c r="M18" s="287"/>
      <c r="N18" s="272"/>
      <c r="O18" s="275"/>
      <c r="P18" s="272"/>
      <c r="Q18" s="269"/>
    </row>
    <row r="19" spans="1:18" ht="18" customHeight="1" thickBot="1" x14ac:dyDescent="0.4">
      <c r="A19" s="37"/>
      <c r="B19" s="130"/>
      <c r="C19" s="135" t="s">
        <v>81</v>
      </c>
      <c r="D19" s="238" t="s">
        <v>116</v>
      </c>
      <c r="E19" s="189" t="s">
        <v>79</v>
      </c>
      <c r="F19" s="84">
        <f>F16+7</f>
        <v>45990</v>
      </c>
      <c r="G19" s="84">
        <f t="shared" ref="G19:G24" si="2">+F19+2</f>
        <v>45992</v>
      </c>
      <c r="H19" s="84">
        <f t="shared" ref="H19:H24" si="3">+G19</f>
        <v>45992</v>
      </c>
      <c r="I19" s="124">
        <f>H19+2</f>
        <v>45994</v>
      </c>
      <c r="J19" s="279"/>
      <c r="K19" s="282"/>
      <c r="L19" s="284"/>
      <c r="M19" s="288"/>
      <c r="N19" s="272"/>
      <c r="O19" s="275"/>
      <c r="P19" s="272"/>
      <c r="Q19" s="269"/>
    </row>
    <row r="20" spans="1:18" ht="18" customHeight="1" x14ac:dyDescent="0.35">
      <c r="A20" s="37"/>
      <c r="B20" s="130"/>
      <c r="C20" s="133" t="s">
        <v>82</v>
      </c>
      <c r="D20" s="182" t="s">
        <v>117</v>
      </c>
      <c r="E20" s="187" t="s">
        <v>80</v>
      </c>
      <c r="F20" s="142">
        <f>I18</f>
        <v>45992</v>
      </c>
      <c r="G20" s="142">
        <f t="shared" si="2"/>
        <v>45994</v>
      </c>
      <c r="H20" s="142">
        <f t="shared" si="3"/>
        <v>45994</v>
      </c>
      <c r="I20" s="143">
        <f>+H20+3</f>
        <v>45997</v>
      </c>
      <c r="J20" s="277" t="s">
        <v>129</v>
      </c>
      <c r="K20" s="280">
        <v>2515</v>
      </c>
      <c r="L20" s="283" t="s">
        <v>31</v>
      </c>
      <c r="M20" s="286" t="s">
        <v>132</v>
      </c>
      <c r="N20" s="271">
        <f>N17+7</f>
        <v>46008</v>
      </c>
      <c r="O20" s="274">
        <f>O17+7</f>
        <v>46011</v>
      </c>
      <c r="P20" s="271">
        <f>P17+7</f>
        <v>46013</v>
      </c>
      <c r="Q20" s="268">
        <f>Q17+7</f>
        <v>46014</v>
      </c>
    </row>
    <row r="21" spans="1:18" ht="18" customHeight="1" x14ac:dyDescent="0.35">
      <c r="A21" s="37"/>
      <c r="B21" s="130"/>
      <c r="C21" s="141" t="s">
        <v>81</v>
      </c>
      <c r="D21" s="184" t="s">
        <v>118</v>
      </c>
      <c r="E21" s="191" t="s">
        <v>79</v>
      </c>
      <c r="F21" s="77">
        <f>F18+7</f>
        <v>45994</v>
      </c>
      <c r="G21" s="77">
        <f t="shared" si="2"/>
        <v>45996</v>
      </c>
      <c r="H21" s="77">
        <f t="shared" si="3"/>
        <v>45996</v>
      </c>
      <c r="I21" s="123">
        <f>H21+3</f>
        <v>45999</v>
      </c>
      <c r="J21" s="278"/>
      <c r="K21" s="281"/>
      <c r="L21" s="284"/>
      <c r="M21" s="287"/>
      <c r="N21" s="272"/>
      <c r="O21" s="275"/>
      <c r="P21" s="272"/>
      <c r="Q21" s="269"/>
    </row>
    <row r="22" spans="1:18" ht="18" customHeight="1" thickBot="1" x14ac:dyDescent="0.4">
      <c r="A22" s="37"/>
      <c r="B22" s="130"/>
      <c r="C22" s="132" t="s">
        <v>52</v>
      </c>
      <c r="D22" s="192" t="s">
        <v>135</v>
      </c>
      <c r="E22" s="186" t="s">
        <v>53</v>
      </c>
      <c r="F22" s="84">
        <f>F19+7</f>
        <v>45997</v>
      </c>
      <c r="G22" s="84">
        <f t="shared" si="2"/>
        <v>45999</v>
      </c>
      <c r="H22" s="84">
        <f t="shared" si="3"/>
        <v>45999</v>
      </c>
      <c r="I22" s="124">
        <f>H22+2</f>
        <v>46001</v>
      </c>
      <c r="J22" s="279"/>
      <c r="K22" s="282"/>
      <c r="L22" s="285"/>
      <c r="M22" s="288"/>
      <c r="N22" s="273"/>
      <c r="O22" s="276"/>
      <c r="P22" s="273"/>
      <c r="Q22" s="270"/>
    </row>
    <row r="23" spans="1:18" ht="18" customHeight="1" x14ac:dyDescent="0.35">
      <c r="A23" s="37"/>
      <c r="B23" s="130"/>
      <c r="C23" s="133" t="s">
        <v>54</v>
      </c>
      <c r="D23" s="182" t="s">
        <v>136</v>
      </c>
      <c r="E23" s="187" t="s">
        <v>25</v>
      </c>
      <c r="F23" s="142">
        <f>I21</f>
        <v>45999</v>
      </c>
      <c r="G23" s="142">
        <f t="shared" si="2"/>
        <v>46001</v>
      </c>
      <c r="H23" s="142">
        <f t="shared" si="3"/>
        <v>46001</v>
      </c>
      <c r="I23" s="143">
        <f>+H23+3</f>
        <v>46004</v>
      </c>
      <c r="J23" s="289" t="s">
        <v>130</v>
      </c>
      <c r="K23" s="280">
        <v>2515</v>
      </c>
      <c r="L23" s="283" t="s">
        <v>31</v>
      </c>
      <c r="M23" s="286" t="s">
        <v>133</v>
      </c>
      <c r="N23" s="271">
        <f>N20+7</f>
        <v>46015</v>
      </c>
      <c r="O23" s="274">
        <f>O20+7</f>
        <v>46018</v>
      </c>
      <c r="P23" s="271">
        <f>P20+7</f>
        <v>46020</v>
      </c>
      <c r="Q23" s="268">
        <f>Q20+7</f>
        <v>46021</v>
      </c>
    </row>
    <row r="24" spans="1:18" ht="18" customHeight="1" thickBot="1" x14ac:dyDescent="0.4">
      <c r="A24" s="37"/>
      <c r="B24" s="130"/>
      <c r="C24" s="132" t="s">
        <v>52</v>
      </c>
      <c r="D24" s="179" t="s">
        <v>137</v>
      </c>
      <c r="E24" s="186" t="s">
        <v>53</v>
      </c>
      <c r="F24" s="82">
        <f>F21+7</f>
        <v>46001</v>
      </c>
      <c r="G24" s="82">
        <f t="shared" si="2"/>
        <v>46003</v>
      </c>
      <c r="H24" s="82">
        <f t="shared" si="3"/>
        <v>46003</v>
      </c>
      <c r="I24" s="83">
        <f>H24+3</f>
        <v>46006</v>
      </c>
      <c r="J24" s="290"/>
      <c r="K24" s="282"/>
      <c r="L24" s="285"/>
      <c r="M24" s="288"/>
      <c r="N24" s="273"/>
      <c r="O24" s="276"/>
      <c r="P24" s="273"/>
      <c r="Q24" s="270"/>
    </row>
    <row r="25" spans="1:18" ht="15.95" customHeight="1" x14ac:dyDescent="0.15">
      <c r="B25" s="130"/>
      <c r="C25" s="213"/>
      <c r="D25" s="190"/>
      <c r="E25" s="136"/>
      <c r="J25" s="106"/>
      <c r="K25" s="106"/>
      <c r="L25" s="106"/>
      <c r="M25" s="107"/>
      <c r="N25" s="108"/>
      <c r="O25" s="109"/>
      <c r="P25" s="108"/>
      <c r="Q25" s="108"/>
    </row>
    <row r="26" spans="1:18" ht="15.95" customHeight="1" x14ac:dyDescent="0.15">
      <c r="B26" s="129"/>
      <c r="C26" s="138"/>
      <c r="D26" s="121"/>
      <c r="E26" s="115"/>
      <c r="J26" s="106"/>
      <c r="K26" s="106"/>
      <c r="L26" s="106"/>
      <c r="M26" s="107"/>
      <c r="N26" s="108"/>
      <c r="O26" s="109"/>
      <c r="P26" s="108"/>
      <c r="Q26" s="108"/>
    </row>
    <row r="27" spans="1:18" ht="15.95" customHeight="1" thickBot="1" x14ac:dyDescent="0.2">
      <c r="B27" s="129"/>
      <c r="C27" s="138"/>
      <c r="D27" s="121"/>
      <c r="E27" s="115"/>
      <c r="J27" s="106"/>
      <c r="K27" s="106"/>
      <c r="L27" s="106"/>
      <c r="M27" s="107"/>
      <c r="N27" s="108"/>
      <c r="O27" s="109"/>
      <c r="P27" s="108"/>
      <c r="Q27" s="108"/>
    </row>
    <row r="28" spans="1:18" ht="18" customHeight="1" thickBot="1" x14ac:dyDescent="0.2">
      <c r="B28" s="129"/>
      <c r="C28" s="139" t="s">
        <v>49</v>
      </c>
      <c r="D28" s="86" t="s">
        <v>11</v>
      </c>
      <c r="E28" s="87"/>
      <c r="F28" s="88" t="s">
        <v>12</v>
      </c>
      <c r="G28" s="88" t="s">
        <v>50</v>
      </c>
      <c r="H28" s="88" t="s">
        <v>51</v>
      </c>
      <c r="I28" s="89" t="s">
        <v>12</v>
      </c>
      <c r="J28" s="71" t="s">
        <v>17</v>
      </c>
      <c r="K28" s="72" t="s">
        <v>18</v>
      </c>
      <c r="L28" s="73"/>
      <c r="M28" s="74" t="s">
        <v>19</v>
      </c>
      <c r="N28" s="76" t="s">
        <v>32</v>
      </c>
      <c r="O28" s="74" t="s">
        <v>33</v>
      </c>
      <c r="P28" s="74" t="s">
        <v>34</v>
      </c>
      <c r="Q28" s="72" t="s">
        <v>35</v>
      </c>
      <c r="R28" s="75" t="s">
        <v>19</v>
      </c>
    </row>
    <row r="29" spans="1:18" ht="18" customHeight="1" x14ac:dyDescent="0.15">
      <c r="B29" s="130" t="s">
        <v>83</v>
      </c>
      <c r="C29" s="233" t="s">
        <v>81</v>
      </c>
      <c r="D29" s="239" t="s">
        <v>92</v>
      </c>
      <c r="E29" s="235" t="s">
        <v>79</v>
      </c>
      <c r="F29" s="240" t="s">
        <v>134</v>
      </c>
      <c r="G29" s="236">
        <f>+F29+2</f>
        <v>45978</v>
      </c>
      <c r="H29" s="236">
        <f>+G29</f>
        <v>45978</v>
      </c>
      <c r="I29" s="237">
        <f>H29+2</f>
        <v>45980</v>
      </c>
      <c r="J29" s="306" t="s">
        <v>36</v>
      </c>
      <c r="K29" s="303" t="s">
        <v>91</v>
      </c>
      <c r="L29" s="283" t="s">
        <v>31</v>
      </c>
      <c r="M29" s="300">
        <v>45986</v>
      </c>
      <c r="N29" s="271">
        <f>M29+5</f>
        <v>45991</v>
      </c>
      <c r="O29" s="274">
        <f>N29+2</f>
        <v>45993</v>
      </c>
      <c r="P29" s="271">
        <f>O29+4</f>
        <v>45997</v>
      </c>
      <c r="Q29" s="271" t="s">
        <v>85</v>
      </c>
      <c r="R29" s="268">
        <f>P29+3</f>
        <v>46000</v>
      </c>
    </row>
    <row r="30" spans="1:18" ht="18" customHeight="1" x14ac:dyDescent="0.15">
      <c r="B30" s="130"/>
      <c r="C30" s="141" t="s">
        <v>82</v>
      </c>
      <c r="D30" s="184" t="s">
        <v>93</v>
      </c>
      <c r="E30" s="191" t="s">
        <v>80</v>
      </c>
      <c r="F30" s="214">
        <f>F29+2</f>
        <v>45978</v>
      </c>
      <c r="G30" s="214">
        <f>+F30+2</f>
        <v>45980</v>
      </c>
      <c r="H30" s="214">
        <f>+G30</f>
        <v>45980</v>
      </c>
      <c r="I30" s="215">
        <f>+H30+3</f>
        <v>45983</v>
      </c>
      <c r="J30" s="307"/>
      <c r="K30" s="304"/>
      <c r="L30" s="284"/>
      <c r="M30" s="301"/>
      <c r="N30" s="272"/>
      <c r="O30" s="275"/>
      <c r="P30" s="272"/>
      <c r="Q30" s="272"/>
      <c r="R30" s="269"/>
    </row>
    <row r="31" spans="1:18" ht="18" customHeight="1" thickBot="1" x14ac:dyDescent="0.2">
      <c r="B31" s="130"/>
      <c r="C31" s="132" t="s">
        <v>81</v>
      </c>
      <c r="D31" s="179" t="s">
        <v>94</v>
      </c>
      <c r="E31" s="186" t="s">
        <v>79</v>
      </c>
      <c r="F31" s="81">
        <f>F30+2</f>
        <v>45980</v>
      </c>
      <c r="G31" s="82">
        <f>F31+2</f>
        <v>45982</v>
      </c>
      <c r="H31" s="82">
        <f>G31</f>
        <v>45982</v>
      </c>
      <c r="I31" s="83">
        <f>G31+3</f>
        <v>45985</v>
      </c>
      <c r="J31" s="308"/>
      <c r="K31" s="305"/>
      <c r="L31" s="285"/>
      <c r="M31" s="302"/>
      <c r="N31" s="273"/>
      <c r="O31" s="276"/>
      <c r="P31" s="273"/>
      <c r="Q31" s="273"/>
      <c r="R31" s="270"/>
    </row>
    <row r="32" spans="1:18" ht="18" customHeight="1" x14ac:dyDescent="0.15">
      <c r="B32" s="130"/>
      <c r="C32" s="133" t="s">
        <v>52</v>
      </c>
      <c r="D32" s="232" t="s">
        <v>106</v>
      </c>
      <c r="E32" s="187" t="s">
        <v>53</v>
      </c>
      <c r="F32" s="142">
        <f>F29+7</f>
        <v>45983</v>
      </c>
      <c r="G32" s="142">
        <f t="shared" ref="G32:G40" si="4">+F32+2</f>
        <v>45985</v>
      </c>
      <c r="H32" s="142">
        <f t="shared" ref="H32:H40" si="5">+G32</f>
        <v>45985</v>
      </c>
      <c r="I32" s="143">
        <f>H32+2</f>
        <v>45987</v>
      </c>
      <c r="J32" s="306" t="s">
        <v>148</v>
      </c>
      <c r="K32" s="303"/>
      <c r="L32" s="283" t="s">
        <v>31</v>
      </c>
      <c r="M32" s="300">
        <f>M29+14</f>
        <v>46000</v>
      </c>
      <c r="N32" s="271">
        <f>M32+5</f>
        <v>46005</v>
      </c>
      <c r="O32" s="274">
        <f>N32+2</f>
        <v>46007</v>
      </c>
      <c r="P32" s="271">
        <f>O32+4</f>
        <v>46011</v>
      </c>
      <c r="Q32" s="271">
        <f>P32+2</f>
        <v>46013</v>
      </c>
      <c r="R32" s="268">
        <f>P32+3</f>
        <v>46014</v>
      </c>
    </row>
    <row r="33" spans="1:27" ht="18" customHeight="1" x14ac:dyDescent="0.15">
      <c r="B33" s="130"/>
      <c r="C33" s="141" t="s">
        <v>54</v>
      </c>
      <c r="D33" s="184" t="s">
        <v>107</v>
      </c>
      <c r="E33" s="191" t="s">
        <v>25</v>
      </c>
      <c r="F33" s="214">
        <f>F30+7</f>
        <v>45985</v>
      </c>
      <c r="G33" s="214">
        <f t="shared" si="4"/>
        <v>45987</v>
      </c>
      <c r="H33" s="214">
        <f t="shared" si="5"/>
        <v>45987</v>
      </c>
      <c r="I33" s="215">
        <f>+H33+3</f>
        <v>45990</v>
      </c>
      <c r="J33" s="307"/>
      <c r="K33" s="304"/>
      <c r="L33" s="284"/>
      <c r="M33" s="301"/>
      <c r="N33" s="272"/>
      <c r="O33" s="275"/>
      <c r="P33" s="272"/>
      <c r="Q33" s="272"/>
      <c r="R33" s="269"/>
    </row>
    <row r="34" spans="1:27" ht="18" customHeight="1" thickBot="1" x14ac:dyDescent="0.2">
      <c r="B34" s="130"/>
      <c r="C34" s="132" t="s">
        <v>52</v>
      </c>
      <c r="D34" s="179" t="s">
        <v>108</v>
      </c>
      <c r="E34" s="186" t="s">
        <v>53</v>
      </c>
      <c r="F34" s="82">
        <f>F31+7</f>
        <v>45987</v>
      </c>
      <c r="G34" s="82">
        <f t="shared" si="4"/>
        <v>45989</v>
      </c>
      <c r="H34" s="82">
        <f t="shared" si="5"/>
        <v>45989</v>
      </c>
      <c r="I34" s="83">
        <f>H34+3</f>
        <v>45992</v>
      </c>
      <c r="J34" s="307"/>
      <c r="K34" s="304"/>
      <c r="L34" s="284"/>
      <c r="M34" s="301"/>
      <c r="N34" s="272"/>
      <c r="O34" s="275"/>
      <c r="P34" s="272"/>
      <c r="Q34" s="272"/>
      <c r="R34" s="269"/>
    </row>
    <row r="35" spans="1:27" ht="18" customHeight="1" x14ac:dyDescent="0.15">
      <c r="B35" s="130"/>
      <c r="C35" s="134" t="s">
        <v>81</v>
      </c>
      <c r="D35" s="242" t="s">
        <v>116</v>
      </c>
      <c r="E35" s="243" t="s">
        <v>79</v>
      </c>
      <c r="F35" s="80">
        <f>F32+7</f>
        <v>45990</v>
      </c>
      <c r="G35" s="80">
        <f t="shared" si="4"/>
        <v>45992</v>
      </c>
      <c r="H35" s="80">
        <f t="shared" si="5"/>
        <v>45992</v>
      </c>
      <c r="I35" s="244">
        <f>H35+2</f>
        <v>45994</v>
      </c>
      <c r="J35" s="307"/>
      <c r="K35" s="304"/>
      <c r="L35" s="284"/>
      <c r="M35" s="301"/>
      <c r="N35" s="272"/>
      <c r="O35" s="275"/>
      <c r="P35" s="272"/>
      <c r="Q35" s="272"/>
      <c r="R35" s="269"/>
    </row>
    <row r="36" spans="1:27" ht="18" customHeight="1" x14ac:dyDescent="0.15">
      <c r="B36" s="130"/>
      <c r="C36" s="133" t="s">
        <v>82</v>
      </c>
      <c r="D36" s="182" t="s">
        <v>117</v>
      </c>
      <c r="E36" s="187" t="s">
        <v>80</v>
      </c>
      <c r="F36" s="142">
        <f>I34</f>
        <v>45992</v>
      </c>
      <c r="G36" s="142">
        <f t="shared" si="4"/>
        <v>45994</v>
      </c>
      <c r="H36" s="142">
        <f t="shared" si="5"/>
        <v>45994</v>
      </c>
      <c r="I36" s="143">
        <f>+H36+3</f>
        <v>45997</v>
      </c>
      <c r="J36" s="307"/>
      <c r="K36" s="304"/>
      <c r="L36" s="284"/>
      <c r="M36" s="301"/>
      <c r="N36" s="272"/>
      <c r="O36" s="275"/>
      <c r="P36" s="272"/>
      <c r="Q36" s="272"/>
      <c r="R36" s="269"/>
    </row>
    <row r="37" spans="1:27" ht="18" customHeight="1" thickBot="1" x14ac:dyDescent="0.2">
      <c r="B37" s="130"/>
      <c r="C37" s="132" t="s">
        <v>81</v>
      </c>
      <c r="D37" s="179" t="s">
        <v>118</v>
      </c>
      <c r="E37" s="186" t="s">
        <v>79</v>
      </c>
      <c r="F37" s="82">
        <f>F34+7</f>
        <v>45994</v>
      </c>
      <c r="G37" s="82">
        <f t="shared" si="4"/>
        <v>45996</v>
      </c>
      <c r="H37" s="82">
        <f t="shared" si="5"/>
        <v>45996</v>
      </c>
      <c r="I37" s="83">
        <f>H37+3</f>
        <v>45999</v>
      </c>
      <c r="J37" s="308"/>
      <c r="K37" s="305"/>
      <c r="L37" s="285"/>
      <c r="M37" s="302"/>
      <c r="N37" s="273"/>
      <c r="O37" s="276"/>
      <c r="P37" s="273"/>
      <c r="Q37" s="273"/>
      <c r="R37" s="270"/>
    </row>
    <row r="38" spans="1:27" ht="18" customHeight="1" x14ac:dyDescent="0.15">
      <c r="B38" s="130"/>
      <c r="C38" s="133" t="s">
        <v>52</v>
      </c>
      <c r="D38" s="232" t="s">
        <v>135</v>
      </c>
      <c r="E38" s="187" t="s">
        <v>53</v>
      </c>
      <c r="F38" s="142">
        <f>F35+7</f>
        <v>45997</v>
      </c>
      <c r="G38" s="142">
        <f t="shared" si="4"/>
        <v>45999</v>
      </c>
      <c r="H38" s="142">
        <f t="shared" si="5"/>
        <v>45999</v>
      </c>
      <c r="I38" s="143">
        <f>H38+2</f>
        <v>46001</v>
      </c>
      <c r="J38" s="306" t="s">
        <v>148</v>
      </c>
      <c r="K38" s="303"/>
      <c r="L38" s="283" t="s">
        <v>31</v>
      </c>
      <c r="M38" s="300">
        <f>M32+14</f>
        <v>46014</v>
      </c>
      <c r="N38" s="271">
        <f>M38+5</f>
        <v>46019</v>
      </c>
      <c r="O38" s="274">
        <f>N38+2</f>
        <v>46021</v>
      </c>
      <c r="P38" s="271">
        <f>O38+4</f>
        <v>46025</v>
      </c>
      <c r="Q38" s="271">
        <f>P38+2</f>
        <v>46027</v>
      </c>
      <c r="R38" s="268">
        <f>P38+3</f>
        <v>46028</v>
      </c>
    </row>
    <row r="39" spans="1:27" ht="18" customHeight="1" x14ac:dyDescent="0.15">
      <c r="B39" s="130"/>
      <c r="C39" s="141" t="s">
        <v>54</v>
      </c>
      <c r="D39" s="184" t="s">
        <v>136</v>
      </c>
      <c r="E39" s="191" t="s">
        <v>25</v>
      </c>
      <c r="F39" s="214">
        <f>I37</f>
        <v>45999</v>
      </c>
      <c r="G39" s="214">
        <f t="shared" si="4"/>
        <v>46001</v>
      </c>
      <c r="H39" s="214">
        <f t="shared" si="5"/>
        <v>46001</v>
      </c>
      <c r="I39" s="215">
        <f>+H39+3</f>
        <v>46004</v>
      </c>
      <c r="J39" s="307"/>
      <c r="K39" s="304"/>
      <c r="L39" s="284"/>
      <c r="M39" s="301"/>
      <c r="N39" s="272"/>
      <c r="O39" s="275"/>
      <c r="P39" s="272"/>
      <c r="Q39" s="272"/>
      <c r="R39" s="269"/>
    </row>
    <row r="40" spans="1:27" ht="18" customHeight="1" thickBot="1" x14ac:dyDescent="0.2">
      <c r="B40" s="130"/>
      <c r="C40" s="132" t="s">
        <v>52</v>
      </c>
      <c r="D40" s="179" t="s">
        <v>137</v>
      </c>
      <c r="E40" s="186" t="s">
        <v>53</v>
      </c>
      <c r="F40" s="82">
        <f>F37+7</f>
        <v>46001</v>
      </c>
      <c r="G40" s="82">
        <f t="shared" si="4"/>
        <v>46003</v>
      </c>
      <c r="H40" s="82">
        <f t="shared" si="5"/>
        <v>46003</v>
      </c>
      <c r="I40" s="83">
        <f>H40+3</f>
        <v>46006</v>
      </c>
      <c r="J40" s="308"/>
      <c r="K40" s="305"/>
      <c r="L40" s="285"/>
      <c r="M40" s="302"/>
      <c r="N40" s="273"/>
      <c r="O40" s="276"/>
      <c r="P40" s="273"/>
      <c r="Q40" s="273"/>
      <c r="R40" s="270"/>
    </row>
    <row r="41" spans="1:27" ht="15.95" customHeight="1" x14ac:dyDescent="0.15">
      <c r="B41" s="185"/>
      <c r="C41" s="127"/>
      <c r="D41" s="190"/>
      <c r="E41" s="136"/>
    </row>
    <row r="42" spans="1:27" ht="15.95" customHeight="1" x14ac:dyDescent="0.15">
      <c r="B42" s="129"/>
      <c r="C42" s="127"/>
      <c r="D42" s="121"/>
      <c r="E42" s="115"/>
    </row>
    <row r="43" spans="1:27" ht="15.95" customHeight="1" x14ac:dyDescent="0.15">
      <c r="B43" s="129"/>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S49" s="216"/>
      <c r="T49" s="216"/>
      <c r="U49" s="216"/>
      <c r="V49" s="216"/>
      <c r="W49" s="216"/>
      <c r="X49" s="216"/>
      <c r="Y49" s="218"/>
      <c r="Z49" s="216"/>
    </row>
    <row r="50" spans="1:26" ht="15.95" customHeight="1" x14ac:dyDescent="0.4">
      <c r="A50" s="38"/>
      <c r="S50" s="246"/>
      <c r="T50" s="246"/>
      <c r="U50" s="246"/>
      <c r="V50" s="246"/>
      <c r="W50" s="246"/>
      <c r="X50" s="216"/>
      <c r="Y50" s="218"/>
      <c r="Z50" s="216"/>
    </row>
    <row r="51" spans="1:26" ht="15.95" customHeight="1" x14ac:dyDescent="0.4">
      <c r="A51" s="38"/>
      <c r="S51" s="246"/>
      <c r="T51" s="246"/>
      <c r="U51" s="246"/>
      <c r="V51" s="246"/>
      <c r="W51" s="246"/>
      <c r="X51" s="216"/>
      <c r="Y51" s="216"/>
      <c r="Z51" s="216"/>
    </row>
    <row r="52" spans="1:26" ht="15.95" customHeight="1" x14ac:dyDescent="0.4">
      <c r="A52" s="38"/>
      <c r="S52" s="246"/>
      <c r="T52" s="246"/>
      <c r="U52" s="246"/>
      <c r="V52" s="246"/>
      <c r="W52" s="246"/>
      <c r="X52" s="216"/>
      <c r="Y52" s="216"/>
      <c r="Z52" s="216"/>
    </row>
    <row r="53" spans="1:26" ht="15.95" customHeight="1" x14ac:dyDescent="0.4">
      <c r="A53" s="38"/>
      <c r="L53" s="23"/>
      <c r="M53" s="23"/>
      <c r="N53" s="216"/>
      <c r="O53" s="221"/>
      <c r="P53" s="221"/>
      <c r="Q53" s="221"/>
      <c r="R53" s="221"/>
      <c r="S53" s="221"/>
      <c r="T53" s="221"/>
      <c r="U53" s="221"/>
      <c r="V53" s="221"/>
      <c r="W53" s="221"/>
      <c r="X53" s="216"/>
      <c r="Y53" s="216"/>
      <c r="Z53" s="216"/>
    </row>
    <row r="54" spans="1:26" ht="15.95" customHeight="1" x14ac:dyDescent="0.35">
      <c r="A54" s="37"/>
      <c r="J54" s="23"/>
      <c r="K54" s="23"/>
      <c r="L54" s="23"/>
      <c r="M54" s="23"/>
      <c r="N54" s="216"/>
      <c r="O54" s="216"/>
      <c r="P54" s="216"/>
      <c r="Q54" s="216"/>
      <c r="R54" s="216"/>
      <c r="S54" s="216"/>
      <c r="T54" s="216"/>
      <c r="U54" s="216"/>
      <c r="V54" s="222"/>
      <c r="W54" s="216"/>
      <c r="X54" s="216"/>
      <c r="Y54" s="218"/>
      <c r="Z54" s="216"/>
    </row>
    <row r="55" spans="1:26" ht="15.95" customHeight="1" x14ac:dyDescent="0.35">
      <c r="A55" s="37"/>
      <c r="N55" s="216"/>
      <c r="O55" s="223" t="s">
        <v>56</v>
      </c>
      <c r="P55" s="216"/>
      <c r="Q55" s="219"/>
      <c r="R55" s="219"/>
      <c r="S55" s="224"/>
      <c r="T55" s="224"/>
      <c r="U55" s="219"/>
      <c r="V55" s="223" t="s">
        <v>57</v>
      </c>
      <c r="W55" s="219"/>
      <c r="X55" s="216"/>
      <c r="Y55" s="216"/>
      <c r="Z55" s="216"/>
    </row>
    <row r="56" spans="1:26" ht="15.95" customHeight="1" x14ac:dyDescent="0.35">
      <c r="A56" s="37"/>
      <c r="N56" s="216"/>
      <c r="O56" s="217"/>
      <c r="P56" s="216"/>
      <c r="Q56" s="219"/>
      <c r="R56" s="219"/>
      <c r="S56" s="224"/>
      <c r="T56" s="224"/>
      <c r="U56" s="219"/>
      <c r="V56" s="216"/>
      <c r="W56" s="219"/>
      <c r="X56" s="216"/>
      <c r="Y56" s="216"/>
      <c r="Z56" s="216"/>
    </row>
    <row r="57" spans="1:26" ht="15.95" customHeight="1" x14ac:dyDescent="0.35">
      <c r="A57" s="37"/>
      <c r="N57" s="216"/>
      <c r="O57" s="224" t="s">
        <v>58</v>
      </c>
      <c r="P57" s="216"/>
      <c r="Q57" s="219"/>
      <c r="R57" s="219"/>
      <c r="S57" s="224"/>
      <c r="T57" s="224"/>
      <c r="U57" s="219"/>
      <c r="V57" s="224" t="s">
        <v>59</v>
      </c>
      <c r="W57" s="219"/>
      <c r="X57" s="216"/>
      <c r="Y57" s="216"/>
      <c r="Z57" s="216"/>
    </row>
    <row r="58" spans="1:26" ht="15.95" customHeight="1" x14ac:dyDescent="0.35">
      <c r="A58" s="37"/>
      <c r="N58" s="216"/>
      <c r="O58" s="224" t="s">
        <v>60</v>
      </c>
      <c r="P58" s="216"/>
      <c r="Q58" s="219"/>
      <c r="R58" s="219"/>
      <c r="S58" s="219"/>
      <c r="T58" s="219"/>
      <c r="U58" s="219"/>
      <c r="V58" s="224" t="s">
        <v>61</v>
      </c>
      <c r="W58" s="219"/>
      <c r="X58" s="216"/>
      <c r="Y58" s="216"/>
      <c r="Z58" s="216"/>
    </row>
    <row r="59" spans="1:26" ht="15.95" customHeight="1" x14ac:dyDescent="0.35">
      <c r="A59" s="37"/>
      <c r="N59" s="217"/>
      <c r="O59" s="224" t="s">
        <v>62</v>
      </c>
      <c r="P59" s="219"/>
      <c r="Q59" s="219"/>
      <c r="R59" s="219"/>
      <c r="S59" s="219"/>
      <c r="T59" s="219"/>
      <c r="U59" s="223"/>
      <c r="V59" s="224" t="s">
        <v>63</v>
      </c>
      <c r="W59" s="216"/>
      <c r="X59" s="216"/>
      <c r="Y59" s="216"/>
      <c r="Z59" s="216"/>
    </row>
    <row r="60" spans="1:26" ht="15.95" customHeight="1" x14ac:dyDescent="0.4">
      <c r="A60" s="37"/>
      <c r="N60" s="217"/>
      <c r="O60" s="224" t="s">
        <v>64</v>
      </c>
      <c r="P60" s="219"/>
      <c r="Q60" s="219"/>
      <c r="R60" s="219"/>
      <c r="S60" s="219"/>
      <c r="T60" s="219"/>
      <c r="U60" s="225"/>
      <c r="V60" s="219"/>
      <c r="W60" s="216"/>
      <c r="X60" s="216"/>
      <c r="Y60" s="216"/>
      <c r="Z60" s="216"/>
    </row>
    <row r="61" spans="1:26" ht="15.95" customHeight="1" x14ac:dyDescent="0.35">
      <c r="A61" s="37"/>
      <c r="N61" s="217"/>
      <c r="O61" s="224" t="s">
        <v>65</v>
      </c>
      <c r="P61" s="216"/>
      <c r="Q61" s="216"/>
      <c r="R61" s="216"/>
      <c r="S61" s="216"/>
      <c r="T61" s="216"/>
      <c r="U61" s="216"/>
      <c r="V61" s="216"/>
      <c r="W61" s="216"/>
      <c r="X61" s="216"/>
      <c r="Y61" s="216"/>
      <c r="Z61" s="216"/>
    </row>
    <row r="62" spans="1:26" ht="15.95" customHeight="1" x14ac:dyDescent="0.35">
      <c r="A62" s="37"/>
      <c r="N62" s="217"/>
      <c r="O62" s="216"/>
      <c r="P62" s="216"/>
      <c r="Q62" s="216"/>
      <c r="R62" s="216"/>
      <c r="S62" s="216"/>
      <c r="T62" s="216"/>
      <c r="U62" s="216"/>
      <c r="V62" s="216"/>
      <c r="W62" s="216"/>
      <c r="X62" s="216"/>
      <c r="Y62" s="216"/>
      <c r="Z62" s="216"/>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61">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J32:J37"/>
    <mergeCell ref="K32:K37"/>
    <mergeCell ref="R38:R40"/>
    <mergeCell ref="Q38:Q40"/>
    <mergeCell ref="P38:P40"/>
    <mergeCell ref="O38:O40"/>
    <mergeCell ref="Q32:Q37"/>
    <mergeCell ref="R32:R37"/>
    <mergeCell ref="N38:N40"/>
    <mergeCell ref="M38:M40"/>
    <mergeCell ref="L38:L40"/>
    <mergeCell ref="K38:K40"/>
    <mergeCell ref="J38:J40"/>
    <mergeCell ref="L32:L37"/>
    <mergeCell ref="M32:M37"/>
    <mergeCell ref="N32:N37"/>
    <mergeCell ref="O32:O37"/>
    <mergeCell ref="P32:P37"/>
    <mergeCell ref="M29:M31"/>
    <mergeCell ref="L29:L31"/>
    <mergeCell ref="K29:K31"/>
    <mergeCell ref="J29:J31"/>
    <mergeCell ref="R29:R31"/>
    <mergeCell ref="Q29:Q31"/>
    <mergeCell ref="P29:P31"/>
    <mergeCell ref="O29:O31"/>
    <mergeCell ref="N29:N31"/>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39"/>
  <sheetViews>
    <sheetView workbookViewId="0">
      <selection activeCell="M48" sqref="M48"/>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92">
        <f ca="1">TODAY()</f>
        <v>45973</v>
      </c>
      <c r="U2" s="292"/>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93" t="s">
        <v>7</v>
      </c>
      <c r="C8" s="294"/>
      <c r="D8" s="294"/>
      <c r="E8" s="294"/>
      <c r="F8" s="294"/>
      <c r="G8" s="294"/>
      <c r="H8" s="294"/>
      <c r="I8" s="294"/>
      <c r="J8" s="294"/>
      <c r="M8" s="24" t="s">
        <v>8</v>
      </c>
      <c r="N8" s="36"/>
      <c r="O8" s="65"/>
      <c r="P8" s="36"/>
      <c r="Q8" s="36"/>
      <c r="R8" s="36"/>
      <c r="S8" s="36"/>
      <c r="T8" s="26"/>
    </row>
    <row r="9" spans="1:23" x14ac:dyDescent="0.25">
      <c r="B9" s="329" t="s">
        <v>66</v>
      </c>
      <c r="C9" s="329"/>
      <c r="D9" s="329"/>
      <c r="E9" s="329"/>
      <c r="F9" s="329"/>
      <c r="G9" s="329"/>
      <c r="H9" s="329"/>
      <c r="I9" s="329"/>
      <c r="J9" s="329"/>
      <c r="K9" s="329"/>
      <c r="L9" s="33"/>
      <c r="M9" s="95"/>
      <c r="N9" s="95"/>
      <c r="O9" s="95"/>
      <c r="P9" s="95"/>
      <c r="Q9" s="95"/>
      <c r="R9" s="95"/>
      <c r="S9" s="95"/>
      <c r="T9" s="95"/>
      <c r="U9" s="95"/>
      <c r="V9" s="95"/>
      <c r="W9" s="33"/>
    </row>
    <row r="10" spans="1:23" ht="15.95" customHeight="1" thickBot="1" x14ac:dyDescent="0.3">
      <c r="B10" s="330"/>
      <c r="C10" s="330"/>
      <c r="D10" s="330"/>
      <c r="E10" s="330"/>
      <c r="F10" s="330"/>
      <c r="G10" s="330"/>
      <c r="H10" s="330"/>
      <c r="I10" s="330"/>
      <c r="J10" s="330"/>
      <c r="K10" s="330"/>
      <c r="L10" s="33"/>
      <c r="M10" s="95"/>
      <c r="N10" s="95"/>
      <c r="O10" s="95"/>
      <c r="P10" s="95"/>
      <c r="Q10" s="95"/>
      <c r="R10" s="95"/>
      <c r="S10" s="95"/>
      <c r="T10" s="95"/>
      <c r="U10" s="95"/>
      <c r="V10" s="95"/>
      <c r="W10" s="33"/>
    </row>
    <row r="11" spans="1:23" ht="26.1" customHeight="1" thickBot="1" x14ac:dyDescent="0.3">
      <c r="B11" s="96" t="s">
        <v>49</v>
      </c>
      <c r="C11" s="97" t="s">
        <v>11</v>
      </c>
      <c r="D11" s="98"/>
      <c r="E11" s="99" t="s">
        <v>67</v>
      </c>
      <c r="F11" s="99" t="s">
        <v>68</v>
      </c>
      <c r="G11" s="99" t="s">
        <v>69</v>
      </c>
      <c r="H11" s="99" t="s">
        <v>70</v>
      </c>
      <c r="I11" s="99" t="s">
        <v>71</v>
      </c>
      <c r="J11" s="100" t="s">
        <v>72</v>
      </c>
      <c r="K11" s="99" t="s">
        <v>12</v>
      </c>
      <c r="L11" s="110" t="s">
        <v>17</v>
      </c>
      <c r="M11" s="111" t="s">
        <v>18</v>
      </c>
      <c r="N11" s="102"/>
      <c r="O11" s="112" t="s">
        <v>19</v>
      </c>
      <c r="P11" s="113" t="s">
        <v>20</v>
      </c>
      <c r="Q11" s="112" t="s">
        <v>21</v>
      </c>
      <c r="R11" s="112" t="s">
        <v>22</v>
      </c>
      <c r="S11" s="114" t="s">
        <v>23</v>
      </c>
      <c r="T11" s="95"/>
      <c r="U11" s="95"/>
      <c r="V11" s="95"/>
      <c r="W11" s="91"/>
    </row>
    <row r="12" spans="1:23" ht="26.1" customHeight="1" x14ac:dyDescent="0.25">
      <c r="A12" s="130"/>
      <c r="B12" s="193" t="s">
        <v>84</v>
      </c>
      <c r="C12" s="194" t="s">
        <v>95</v>
      </c>
      <c r="D12" s="195" t="s">
        <v>53</v>
      </c>
      <c r="E12" s="144">
        <v>45977</v>
      </c>
      <c r="F12" s="145" t="s">
        <v>73</v>
      </c>
      <c r="G12" s="144">
        <f>I12+1</f>
        <v>45979</v>
      </c>
      <c r="H12" s="145" t="s">
        <v>26</v>
      </c>
      <c r="I12" s="144">
        <f>E12+1</f>
        <v>45978</v>
      </c>
      <c r="J12" s="146" t="s">
        <v>73</v>
      </c>
      <c r="K12" s="147">
        <f>G12+1</f>
        <v>45980</v>
      </c>
      <c r="L12" s="277" t="s">
        <v>129</v>
      </c>
      <c r="M12" s="280">
        <v>2514</v>
      </c>
      <c r="N12" s="283" t="s">
        <v>31</v>
      </c>
      <c r="O12" s="326" t="s">
        <v>90</v>
      </c>
      <c r="P12" s="311">
        <v>45987</v>
      </c>
      <c r="Q12" s="317">
        <f>P12+3</f>
        <v>45990</v>
      </c>
      <c r="R12" s="320">
        <f>P12+5</f>
        <v>45992</v>
      </c>
      <c r="S12" s="331">
        <f>P12+6</f>
        <v>45993</v>
      </c>
      <c r="T12" s="95"/>
      <c r="U12" s="95"/>
      <c r="V12" s="95"/>
      <c r="W12" s="40"/>
    </row>
    <row r="13" spans="1:23" ht="26.1" customHeight="1" x14ac:dyDescent="0.25">
      <c r="A13" s="130" t="s">
        <v>139</v>
      </c>
      <c r="B13" s="196" t="s">
        <v>74</v>
      </c>
      <c r="C13" s="197" t="s">
        <v>96</v>
      </c>
      <c r="D13" s="198" t="s">
        <v>30</v>
      </c>
      <c r="E13" s="148" t="s">
        <v>85</v>
      </c>
      <c r="F13" s="148">
        <f>F17-7</f>
        <v>45977</v>
      </c>
      <c r="G13" s="148" t="s">
        <v>85</v>
      </c>
      <c r="H13" s="148" t="str">
        <f>G13</f>
        <v>SKIP</v>
      </c>
      <c r="I13" s="148" t="s">
        <v>85</v>
      </c>
      <c r="J13" s="149" t="str">
        <f>I13</f>
        <v>SKIP</v>
      </c>
      <c r="K13" s="150" t="s">
        <v>85</v>
      </c>
      <c r="L13" s="278"/>
      <c r="M13" s="281"/>
      <c r="N13" s="284"/>
      <c r="O13" s="327"/>
      <c r="P13" s="312"/>
      <c r="Q13" s="318"/>
      <c r="R13" s="321"/>
      <c r="S13" s="332"/>
      <c r="T13" s="95"/>
      <c r="U13" s="95"/>
      <c r="V13" s="95"/>
      <c r="W13" s="46"/>
    </row>
    <row r="14" spans="1:23" ht="26.1" customHeight="1" thickBot="1" x14ac:dyDescent="0.3">
      <c r="A14" s="130" t="s">
        <v>83</v>
      </c>
      <c r="B14" s="199" t="s">
        <v>75</v>
      </c>
      <c r="C14" s="200" t="s">
        <v>97</v>
      </c>
      <c r="D14" s="201" t="s">
        <v>53</v>
      </c>
      <c r="E14" s="151">
        <f>E12-2</f>
        <v>45975</v>
      </c>
      <c r="F14" s="151" t="s">
        <v>73</v>
      </c>
      <c r="G14" s="151">
        <f>E14+6</f>
        <v>45981</v>
      </c>
      <c r="H14" s="152" t="s">
        <v>73</v>
      </c>
      <c r="I14" s="152" t="s">
        <v>73</v>
      </c>
      <c r="J14" s="153">
        <f>G14</f>
        <v>45981</v>
      </c>
      <c r="K14" s="154">
        <f>G14+1</f>
        <v>45982</v>
      </c>
      <c r="L14" s="279"/>
      <c r="M14" s="282"/>
      <c r="N14" s="285"/>
      <c r="O14" s="328"/>
      <c r="P14" s="313"/>
      <c r="Q14" s="319"/>
      <c r="R14" s="322"/>
      <c r="S14" s="333"/>
      <c r="T14" s="95"/>
      <c r="U14" s="95"/>
      <c r="V14" s="95"/>
      <c r="W14" s="46"/>
    </row>
    <row r="15" spans="1:23" ht="26.1" customHeight="1" x14ac:dyDescent="0.25">
      <c r="A15" s="130" t="s">
        <v>140</v>
      </c>
      <c r="B15" s="202" t="s">
        <v>74</v>
      </c>
      <c r="C15" s="203" t="s">
        <v>98</v>
      </c>
      <c r="D15" s="204" t="s">
        <v>30</v>
      </c>
      <c r="E15" s="155">
        <f>E12+4</f>
        <v>45981</v>
      </c>
      <c r="F15" s="155" t="s">
        <v>26</v>
      </c>
      <c r="G15" s="155">
        <f>I15+1</f>
        <v>45983</v>
      </c>
      <c r="H15" s="155">
        <f>I15</f>
        <v>45982</v>
      </c>
      <c r="I15" s="155">
        <f>E15+1</f>
        <v>45982</v>
      </c>
      <c r="J15" s="156" t="s">
        <v>138</v>
      </c>
      <c r="K15" s="157">
        <f>G15+2</f>
        <v>45985</v>
      </c>
      <c r="L15" s="277" t="s">
        <v>124</v>
      </c>
      <c r="M15" s="280">
        <v>2514</v>
      </c>
      <c r="N15" s="283" t="s">
        <v>31</v>
      </c>
      <c r="O15" s="326" t="s">
        <v>104</v>
      </c>
      <c r="P15" s="311">
        <f>P12+7</f>
        <v>45994</v>
      </c>
      <c r="Q15" s="317">
        <f>Q12+7</f>
        <v>45997</v>
      </c>
      <c r="R15" s="320">
        <f>R12+7</f>
        <v>45999</v>
      </c>
      <c r="S15" s="323">
        <f>R15+1</f>
        <v>46000</v>
      </c>
      <c r="T15" s="95"/>
      <c r="U15" s="95"/>
      <c r="V15" s="95"/>
      <c r="W15" s="46"/>
    </row>
    <row r="16" spans="1:23" ht="26.1" customHeight="1" x14ac:dyDescent="0.25">
      <c r="A16" s="130"/>
      <c r="B16" s="196" t="s">
        <v>84</v>
      </c>
      <c r="C16" s="197" t="s">
        <v>109</v>
      </c>
      <c r="D16" s="198" t="s">
        <v>53</v>
      </c>
      <c r="E16" s="144">
        <f>E12+7</f>
        <v>45984</v>
      </c>
      <c r="F16" s="145" t="s">
        <v>73</v>
      </c>
      <c r="G16" s="145">
        <f>I16+1</f>
        <v>45986</v>
      </c>
      <c r="H16" s="145" t="s">
        <v>26</v>
      </c>
      <c r="I16" s="145">
        <f>E16+1</f>
        <v>45985</v>
      </c>
      <c r="J16" s="146" t="s">
        <v>73</v>
      </c>
      <c r="K16" s="158">
        <f>G16+1</f>
        <v>45987</v>
      </c>
      <c r="L16" s="278"/>
      <c r="M16" s="281"/>
      <c r="N16" s="284"/>
      <c r="O16" s="327"/>
      <c r="P16" s="312"/>
      <c r="Q16" s="318"/>
      <c r="R16" s="321"/>
      <c r="S16" s="324"/>
      <c r="T16" s="95"/>
      <c r="U16" s="95"/>
      <c r="V16" s="95"/>
      <c r="W16" s="40"/>
    </row>
    <row r="17" spans="1:23" ht="26.1" customHeight="1" x14ac:dyDescent="0.25">
      <c r="A17" s="130"/>
      <c r="B17" s="196" t="s">
        <v>74</v>
      </c>
      <c r="C17" s="197" t="s">
        <v>110</v>
      </c>
      <c r="D17" s="198" t="s">
        <v>30</v>
      </c>
      <c r="E17" s="148">
        <f>E16+1</f>
        <v>45985</v>
      </c>
      <c r="F17" s="148">
        <f>E17-1</f>
        <v>45984</v>
      </c>
      <c r="G17" s="148">
        <f>E17+1</f>
        <v>45986</v>
      </c>
      <c r="H17" s="159">
        <f>G17</f>
        <v>45986</v>
      </c>
      <c r="I17" s="148">
        <f>G17+1</f>
        <v>45987</v>
      </c>
      <c r="J17" s="149">
        <f>I17</f>
        <v>45987</v>
      </c>
      <c r="K17" s="150">
        <f>I17+1</f>
        <v>45988</v>
      </c>
      <c r="L17" s="278"/>
      <c r="M17" s="281"/>
      <c r="N17" s="284"/>
      <c r="O17" s="327"/>
      <c r="P17" s="312"/>
      <c r="Q17" s="318"/>
      <c r="R17" s="321"/>
      <c r="S17" s="324"/>
      <c r="T17" s="95"/>
      <c r="U17" s="95"/>
      <c r="V17" s="95"/>
      <c r="W17" s="46"/>
    </row>
    <row r="18" spans="1:23" ht="26.1" customHeight="1" thickBot="1" x14ac:dyDescent="0.3">
      <c r="A18" s="130"/>
      <c r="B18" s="199" t="s">
        <v>75</v>
      </c>
      <c r="C18" s="200" t="s">
        <v>111</v>
      </c>
      <c r="D18" s="201" t="s">
        <v>53</v>
      </c>
      <c r="E18" s="151">
        <f>E16-2</f>
        <v>45982</v>
      </c>
      <c r="F18" s="151" t="s">
        <v>73</v>
      </c>
      <c r="G18" s="151">
        <f>E18+6</f>
        <v>45988</v>
      </c>
      <c r="H18" s="152" t="s">
        <v>73</v>
      </c>
      <c r="I18" s="152" t="s">
        <v>73</v>
      </c>
      <c r="J18" s="153">
        <f>G18</f>
        <v>45988</v>
      </c>
      <c r="K18" s="154">
        <f>J18+1</f>
        <v>45989</v>
      </c>
      <c r="L18" s="279"/>
      <c r="M18" s="282"/>
      <c r="N18" s="285"/>
      <c r="O18" s="328"/>
      <c r="P18" s="313"/>
      <c r="Q18" s="319"/>
      <c r="R18" s="322"/>
      <c r="S18" s="325"/>
      <c r="T18" s="95"/>
      <c r="U18" s="95"/>
      <c r="V18" s="95"/>
      <c r="W18" s="46"/>
    </row>
    <row r="19" spans="1:23" ht="26.1" customHeight="1" x14ac:dyDescent="0.25">
      <c r="A19" s="130"/>
      <c r="B19" s="202" t="s">
        <v>74</v>
      </c>
      <c r="C19" s="203" t="s">
        <v>112</v>
      </c>
      <c r="D19" s="204" t="s">
        <v>30</v>
      </c>
      <c r="E19" s="155">
        <f>E16+4</f>
        <v>45988</v>
      </c>
      <c r="F19" s="155" t="s">
        <v>26</v>
      </c>
      <c r="G19" s="155">
        <f>I19+1</f>
        <v>45990</v>
      </c>
      <c r="H19" s="155">
        <f>I19</f>
        <v>45989</v>
      </c>
      <c r="I19" s="160">
        <f>E19+1</f>
        <v>45989</v>
      </c>
      <c r="J19" s="156" t="s">
        <v>26</v>
      </c>
      <c r="K19" s="157">
        <f>G19+2</f>
        <v>45992</v>
      </c>
      <c r="L19" s="277" t="s">
        <v>99</v>
      </c>
      <c r="M19" s="280">
        <v>2514</v>
      </c>
      <c r="N19" s="283" t="s">
        <v>31</v>
      </c>
      <c r="O19" s="326" t="s">
        <v>105</v>
      </c>
      <c r="P19" s="311">
        <f>P15+7</f>
        <v>46001</v>
      </c>
      <c r="Q19" s="311">
        <f t="shared" ref="Q19:R19" si="0">Q15+7</f>
        <v>46004</v>
      </c>
      <c r="R19" s="311">
        <f t="shared" si="0"/>
        <v>46006</v>
      </c>
      <c r="S19" s="314">
        <f>R19+1</f>
        <v>46007</v>
      </c>
      <c r="T19" s="95"/>
      <c r="U19" s="95"/>
      <c r="V19" s="95"/>
      <c r="W19" s="46"/>
    </row>
    <row r="20" spans="1:23" ht="26.1" customHeight="1" x14ac:dyDescent="0.25">
      <c r="A20" s="130"/>
      <c r="B20" s="196" t="s">
        <v>84</v>
      </c>
      <c r="C20" s="197" t="s">
        <v>119</v>
      </c>
      <c r="D20" s="198" t="s">
        <v>53</v>
      </c>
      <c r="E20" s="145">
        <f t="shared" ref="E20:E27" si="1">E16+7</f>
        <v>45991</v>
      </c>
      <c r="F20" s="145" t="s">
        <v>73</v>
      </c>
      <c r="G20" s="145">
        <f>I20+1</f>
        <v>45993</v>
      </c>
      <c r="H20" s="145" t="s">
        <v>26</v>
      </c>
      <c r="I20" s="145">
        <f>E20+1</f>
        <v>45992</v>
      </c>
      <c r="J20" s="146" t="s">
        <v>73</v>
      </c>
      <c r="K20" s="158">
        <f>G20+1</f>
        <v>45994</v>
      </c>
      <c r="L20" s="278"/>
      <c r="M20" s="281"/>
      <c r="N20" s="284"/>
      <c r="O20" s="327"/>
      <c r="P20" s="312"/>
      <c r="Q20" s="312"/>
      <c r="R20" s="312"/>
      <c r="S20" s="315"/>
      <c r="T20" s="95"/>
      <c r="U20" s="95"/>
      <c r="V20" s="95"/>
      <c r="W20" s="40"/>
    </row>
    <row r="21" spans="1:23" ht="26.1" customHeight="1" x14ac:dyDescent="0.25">
      <c r="A21" s="130"/>
      <c r="B21" s="196" t="s">
        <v>74</v>
      </c>
      <c r="C21" s="197" t="s">
        <v>120</v>
      </c>
      <c r="D21" s="198" t="s">
        <v>30</v>
      </c>
      <c r="E21" s="148">
        <f>E17+7</f>
        <v>45992</v>
      </c>
      <c r="F21" s="148">
        <f>E21-1</f>
        <v>45991</v>
      </c>
      <c r="G21" s="148">
        <f>E21+1</f>
        <v>45993</v>
      </c>
      <c r="H21" s="159">
        <f>G21</f>
        <v>45993</v>
      </c>
      <c r="I21" s="148">
        <f>G21+1</f>
        <v>45994</v>
      </c>
      <c r="J21" s="149">
        <f>I21</f>
        <v>45994</v>
      </c>
      <c r="K21" s="150">
        <f>I21+1</f>
        <v>45995</v>
      </c>
      <c r="L21" s="278"/>
      <c r="M21" s="281"/>
      <c r="N21" s="284"/>
      <c r="O21" s="327"/>
      <c r="P21" s="312"/>
      <c r="Q21" s="312"/>
      <c r="R21" s="312"/>
      <c r="S21" s="315"/>
      <c r="T21" s="95"/>
      <c r="U21" s="95"/>
      <c r="V21" s="95"/>
      <c r="W21" s="46"/>
    </row>
    <row r="22" spans="1:23" ht="26.1" customHeight="1" thickBot="1" x14ac:dyDescent="0.3">
      <c r="A22" s="130"/>
      <c r="B22" s="199" t="s">
        <v>75</v>
      </c>
      <c r="C22" s="200" t="s">
        <v>121</v>
      </c>
      <c r="D22" s="201" t="s">
        <v>53</v>
      </c>
      <c r="E22" s="151">
        <f>E18+7</f>
        <v>45989</v>
      </c>
      <c r="F22" s="151" t="s">
        <v>73</v>
      </c>
      <c r="G22" s="151">
        <f>E22+6</f>
        <v>45995</v>
      </c>
      <c r="H22" s="152" t="s">
        <v>73</v>
      </c>
      <c r="I22" s="152" t="s">
        <v>73</v>
      </c>
      <c r="J22" s="153">
        <f>G22</f>
        <v>45995</v>
      </c>
      <c r="K22" s="154">
        <f>J22+1</f>
        <v>45996</v>
      </c>
      <c r="L22" s="279"/>
      <c r="M22" s="282"/>
      <c r="N22" s="285"/>
      <c r="O22" s="328"/>
      <c r="P22" s="313"/>
      <c r="Q22" s="313"/>
      <c r="R22" s="313"/>
      <c r="S22" s="316"/>
      <c r="T22" s="95"/>
      <c r="U22" s="95"/>
      <c r="V22" s="95"/>
      <c r="W22" s="46"/>
    </row>
    <row r="23" spans="1:23" ht="26.1" customHeight="1" x14ac:dyDescent="0.25">
      <c r="A23" s="130"/>
      <c r="B23" s="202" t="s">
        <v>74</v>
      </c>
      <c r="C23" s="203" t="s">
        <v>122</v>
      </c>
      <c r="D23" s="204" t="s">
        <v>30</v>
      </c>
      <c r="E23" s="155">
        <f>E19+7</f>
        <v>45995</v>
      </c>
      <c r="F23" s="155" t="s">
        <v>73</v>
      </c>
      <c r="G23" s="155">
        <f>H23+1</f>
        <v>45997</v>
      </c>
      <c r="H23" s="155">
        <f>E23+1</f>
        <v>45996</v>
      </c>
      <c r="I23" s="160">
        <f>H23</f>
        <v>45996</v>
      </c>
      <c r="J23" s="156" t="s">
        <v>26</v>
      </c>
      <c r="K23" s="157">
        <f>G23+2</f>
        <v>45999</v>
      </c>
      <c r="L23" s="277" t="s">
        <v>128</v>
      </c>
      <c r="M23" s="280">
        <v>2515</v>
      </c>
      <c r="N23" s="283" t="s">
        <v>31</v>
      </c>
      <c r="O23" s="326" t="s">
        <v>132</v>
      </c>
      <c r="P23" s="311">
        <f>P19+7</f>
        <v>46008</v>
      </c>
      <c r="Q23" s="311">
        <f t="shared" ref="Q23:S23" si="2">Q19+7</f>
        <v>46011</v>
      </c>
      <c r="R23" s="311">
        <f t="shared" si="2"/>
        <v>46013</v>
      </c>
      <c r="S23" s="314">
        <f t="shared" si="2"/>
        <v>46014</v>
      </c>
      <c r="T23" s="95"/>
      <c r="U23" s="95"/>
      <c r="V23" s="95"/>
      <c r="W23" s="46"/>
    </row>
    <row r="24" spans="1:23" ht="26.1" customHeight="1" x14ac:dyDescent="0.25">
      <c r="A24" s="130"/>
      <c r="B24" s="196" t="s">
        <v>84</v>
      </c>
      <c r="C24" s="197" t="s">
        <v>102</v>
      </c>
      <c r="D24" s="198" t="s">
        <v>53</v>
      </c>
      <c r="E24" s="145">
        <f t="shared" si="1"/>
        <v>45998</v>
      </c>
      <c r="F24" s="145" t="s">
        <v>73</v>
      </c>
      <c r="G24" s="145">
        <f>I24+1</f>
        <v>46000</v>
      </c>
      <c r="H24" s="145" t="s">
        <v>26</v>
      </c>
      <c r="I24" s="145">
        <f>E24+1</f>
        <v>45999</v>
      </c>
      <c r="J24" s="146" t="s">
        <v>73</v>
      </c>
      <c r="K24" s="158">
        <f>G24+1</f>
        <v>46001</v>
      </c>
      <c r="L24" s="278"/>
      <c r="M24" s="281"/>
      <c r="N24" s="284"/>
      <c r="O24" s="327"/>
      <c r="P24" s="312"/>
      <c r="Q24" s="312"/>
      <c r="R24" s="312"/>
      <c r="S24" s="315"/>
      <c r="T24" s="95"/>
      <c r="U24" s="95"/>
      <c r="V24" s="95"/>
      <c r="W24" s="40"/>
    </row>
    <row r="25" spans="1:23" ht="26.1" customHeight="1" x14ac:dyDescent="0.25">
      <c r="A25" s="130"/>
      <c r="B25" s="196" t="s">
        <v>74</v>
      </c>
      <c r="C25" s="197" t="s">
        <v>141</v>
      </c>
      <c r="D25" s="198" t="s">
        <v>30</v>
      </c>
      <c r="E25" s="148">
        <f t="shared" si="1"/>
        <v>45999</v>
      </c>
      <c r="F25" s="148">
        <f>E25-1</f>
        <v>45998</v>
      </c>
      <c r="G25" s="148">
        <f>E25+1</f>
        <v>46000</v>
      </c>
      <c r="H25" s="159">
        <f>G25</f>
        <v>46000</v>
      </c>
      <c r="I25" s="148">
        <f>G25+1</f>
        <v>46001</v>
      </c>
      <c r="J25" s="149">
        <f>I25</f>
        <v>46001</v>
      </c>
      <c r="K25" s="150">
        <f>I25+1</f>
        <v>46002</v>
      </c>
      <c r="L25" s="278"/>
      <c r="M25" s="281"/>
      <c r="N25" s="284"/>
      <c r="O25" s="327"/>
      <c r="P25" s="312"/>
      <c r="Q25" s="312"/>
      <c r="R25" s="312"/>
      <c r="S25" s="315"/>
      <c r="T25" s="95"/>
      <c r="U25" s="95"/>
      <c r="V25" s="95"/>
      <c r="W25" s="46"/>
    </row>
    <row r="26" spans="1:23" ht="26.1" customHeight="1" thickBot="1" x14ac:dyDescent="0.3">
      <c r="A26" s="130"/>
      <c r="B26" s="199" t="s">
        <v>75</v>
      </c>
      <c r="C26" s="200" t="s">
        <v>142</v>
      </c>
      <c r="D26" s="201" t="s">
        <v>53</v>
      </c>
      <c r="E26" s="151">
        <f t="shared" si="1"/>
        <v>45996</v>
      </c>
      <c r="F26" s="151" t="s">
        <v>73</v>
      </c>
      <c r="G26" s="151">
        <f>E26+6</f>
        <v>46002</v>
      </c>
      <c r="H26" s="152" t="s">
        <v>73</v>
      </c>
      <c r="I26" s="152" t="s">
        <v>73</v>
      </c>
      <c r="J26" s="153">
        <f>G26</f>
        <v>46002</v>
      </c>
      <c r="K26" s="154">
        <f>J26+1</f>
        <v>46003</v>
      </c>
      <c r="L26" s="279"/>
      <c r="M26" s="282"/>
      <c r="N26" s="285"/>
      <c r="O26" s="328"/>
      <c r="P26" s="313"/>
      <c r="Q26" s="313"/>
      <c r="R26" s="313"/>
      <c r="S26" s="316"/>
      <c r="T26" s="95"/>
      <c r="U26" s="95"/>
      <c r="V26" s="95"/>
      <c r="W26" s="46"/>
    </row>
    <row r="27" spans="1:23" ht="26.1" customHeight="1" thickBot="1" x14ac:dyDescent="0.3">
      <c r="A27" s="130"/>
      <c r="B27" s="205" t="s">
        <v>74</v>
      </c>
      <c r="C27" s="206" t="s">
        <v>143</v>
      </c>
      <c r="D27" s="207" t="s">
        <v>30</v>
      </c>
      <c r="E27" s="161">
        <f t="shared" si="1"/>
        <v>46002</v>
      </c>
      <c r="F27" s="161" t="s">
        <v>73</v>
      </c>
      <c r="G27" s="161">
        <f>H27+1</f>
        <v>46004</v>
      </c>
      <c r="H27" s="161">
        <f>E27+1</f>
        <v>46003</v>
      </c>
      <c r="I27" s="162">
        <f>H27</f>
        <v>46003</v>
      </c>
      <c r="J27" s="163" t="s">
        <v>26</v>
      </c>
      <c r="K27" s="163">
        <f>G27+2</f>
        <v>46006</v>
      </c>
      <c r="L27" s="255" t="s">
        <v>124</v>
      </c>
      <c r="M27" s="256">
        <v>2515</v>
      </c>
      <c r="N27" s="257" t="s">
        <v>31</v>
      </c>
      <c r="O27" s="208" t="s">
        <v>133</v>
      </c>
      <c r="P27" s="209">
        <f>P23+7</f>
        <v>46015</v>
      </c>
      <c r="Q27" s="210">
        <f>Q23+7</f>
        <v>46018</v>
      </c>
      <c r="R27" s="209">
        <f>R23+7</f>
        <v>46020</v>
      </c>
      <c r="S27" s="211">
        <f>S23+7</f>
        <v>46021</v>
      </c>
      <c r="T27" s="95"/>
      <c r="U27" s="95"/>
      <c r="V27" s="95"/>
      <c r="W27" s="46"/>
    </row>
    <row r="28" spans="1:23" ht="15.75" customHeight="1" x14ac:dyDescent="0.25">
      <c r="A28" s="185"/>
      <c r="B28" s="241"/>
      <c r="C28" s="190"/>
      <c r="D28" s="212"/>
      <c r="E28" s="165"/>
      <c r="F28" s="165"/>
      <c r="G28" s="165"/>
      <c r="H28" s="165"/>
      <c r="I28" s="166"/>
      <c r="J28" s="165"/>
      <c r="K28" s="165"/>
      <c r="L28" s="106"/>
      <c r="M28" s="115"/>
      <c r="N28" s="106"/>
      <c r="O28" s="122"/>
      <c r="P28" s="108"/>
      <c r="Q28" s="109"/>
      <c r="R28" s="108"/>
      <c r="S28" s="108"/>
      <c r="T28" s="95"/>
      <c r="U28" s="95"/>
      <c r="V28" s="95"/>
      <c r="W28" s="46"/>
    </row>
    <row r="29" spans="1:23" ht="15.75" customHeight="1" x14ac:dyDescent="0.35">
      <c r="A29" s="37"/>
      <c r="B29" s="164"/>
      <c r="C29" s="167"/>
      <c r="D29" s="167"/>
      <c r="E29" s="167"/>
      <c r="F29" s="167"/>
      <c r="G29" s="167"/>
      <c r="H29" s="168"/>
      <c r="I29" s="168"/>
      <c r="J29" s="175"/>
      <c r="K29" s="175"/>
      <c r="L29" s="115"/>
      <c r="N29" s="115"/>
      <c r="O29" s="116"/>
      <c r="P29" s="117"/>
      <c r="Q29" s="118"/>
      <c r="R29" s="117"/>
      <c r="S29" s="117"/>
      <c r="V29" s="90"/>
      <c r="W29" s="90"/>
    </row>
    <row r="30" spans="1:23" ht="15.75" customHeight="1" thickBot="1" x14ac:dyDescent="0.4">
      <c r="A30" s="37"/>
      <c r="B30" s="164"/>
      <c r="C30" s="167"/>
      <c r="D30" s="167"/>
      <c r="E30" s="167"/>
      <c r="F30" s="167"/>
      <c r="G30" s="167"/>
      <c r="H30" s="168"/>
      <c r="I30" s="168"/>
      <c r="J30" s="175"/>
      <c r="K30" s="175"/>
      <c r="L30" s="115"/>
      <c r="N30" s="115"/>
      <c r="O30" s="116"/>
      <c r="P30" s="117"/>
      <c r="Q30" s="118"/>
      <c r="R30" s="117"/>
      <c r="S30" s="117"/>
      <c r="V30" s="90"/>
      <c r="W30" s="90"/>
    </row>
    <row r="31" spans="1:23" ht="15.75" customHeight="1" thickBot="1" x14ac:dyDescent="0.4">
      <c r="A31" s="37"/>
      <c r="B31" s="169" t="s">
        <v>49</v>
      </c>
      <c r="C31" s="170" t="s">
        <v>11</v>
      </c>
      <c r="D31" s="171"/>
      <c r="E31" s="172" t="s">
        <v>67</v>
      </c>
      <c r="F31" s="172" t="s">
        <v>68</v>
      </c>
      <c r="G31" s="172" t="s">
        <v>69</v>
      </c>
      <c r="H31" s="172" t="s">
        <v>70</v>
      </c>
      <c r="I31" s="172" t="s">
        <v>71</v>
      </c>
      <c r="J31" s="173" t="s">
        <v>72</v>
      </c>
      <c r="K31" s="172" t="s">
        <v>12</v>
      </c>
      <c r="L31" s="71" t="s">
        <v>17</v>
      </c>
      <c r="M31" s="72" t="s">
        <v>18</v>
      </c>
      <c r="N31" s="174"/>
      <c r="O31" s="74" t="s">
        <v>19</v>
      </c>
      <c r="P31" s="76" t="s">
        <v>32</v>
      </c>
      <c r="Q31" s="74" t="s">
        <v>76</v>
      </c>
      <c r="R31" s="74" t="s">
        <v>34</v>
      </c>
      <c r="S31" s="72" t="s">
        <v>77</v>
      </c>
      <c r="T31" s="75" t="s">
        <v>19</v>
      </c>
      <c r="V31" s="90"/>
      <c r="W31" s="90"/>
    </row>
    <row r="32" spans="1:23" ht="15.75" customHeight="1" x14ac:dyDescent="0.15">
      <c r="A32" s="130"/>
      <c r="B32" s="193" t="s">
        <v>84</v>
      </c>
      <c r="C32" s="194" t="s">
        <v>95</v>
      </c>
      <c r="D32" s="195" t="s">
        <v>53</v>
      </c>
      <c r="E32" s="144">
        <v>45977</v>
      </c>
      <c r="F32" s="145" t="s">
        <v>73</v>
      </c>
      <c r="G32" s="144">
        <f>I32+1</f>
        <v>45979</v>
      </c>
      <c r="H32" s="145" t="s">
        <v>26</v>
      </c>
      <c r="I32" s="144">
        <f>E32+1</f>
        <v>45978</v>
      </c>
      <c r="J32" s="146" t="s">
        <v>73</v>
      </c>
      <c r="K32" s="147">
        <f>G32+1</f>
        <v>45980</v>
      </c>
      <c r="L32" s="289" t="s">
        <v>78</v>
      </c>
      <c r="M32" s="280">
        <v>2523</v>
      </c>
      <c r="N32" s="283" t="s">
        <v>28</v>
      </c>
      <c r="O32" s="300" t="s">
        <v>144</v>
      </c>
      <c r="P32" s="271">
        <v>45982</v>
      </c>
      <c r="Q32" s="274">
        <f>P32+3</f>
        <v>45985</v>
      </c>
      <c r="R32" s="271">
        <f>Q32+4</f>
        <v>45989</v>
      </c>
      <c r="S32" s="271">
        <f>R32+1</f>
        <v>45990</v>
      </c>
      <c r="T32" s="268">
        <f>S32+1</f>
        <v>45991</v>
      </c>
      <c r="V32" s="90"/>
      <c r="W32" s="90"/>
    </row>
    <row r="33" spans="1:23" ht="15.75" customHeight="1" x14ac:dyDescent="0.15">
      <c r="A33" s="130" t="s">
        <v>139</v>
      </c>
      <c r="B33" s="196" t="s">
        <v>74</v>
      </c>
      <c r="C33" s="197" t="s">
        <v>96</v>
      </c>
      <c r="D33" s="198" t="s">
        <v>30</v>
      </c>
      <c r="E33" s="148" t="s">
        <v>85</v>
      </c>
      <c r="F33" s="148">
        <f>F37-7</f>
        <v>45977</v>
      </c>
      <c r="G33" s="148" t="s">
        <v>85</v>
      </c>
      <c r="H33" s="148" t="str">
        <f>G33</f>
        <v>SKIP</v>
      </c>
      <c r="I33" s="148" t="s">
        <v>85</v>
      </c>
      <c r="J33" s="149" t="str">
        <f>I33</f>
        <v>SKIP</v>
      </c>
      <c r="K33" s="150" t="s">
        <v>85</v>
      </c>
      <c r="L33" s="309"/>
      <c r="M33" s="281"/>
      <c r="N33" s="284"/>
      <c r="O33" s="301"/>
      <c r="P33" s="272"/>
      <c r="Q33" s="275"/>
      <c r="R33" s="272"/>
      <c r="S33" s="272"/>
      <c r="T33" s="269"/>
      <c r="V33" s="90"/>
      <c r="W33" s="90"/>
    </row>
    <row r="34" spans="1:23" ht="15.75" customHeight="1" thickBot="1" x14ac:dyDescent="0.2">
      <c r="A34" s="130" t="s">
        <v>83</v>
      </c>
      <c r="B34" s="199" t="s">
        <v>75</v>
      </c>
      <c r="C34" s="200" t="s">
        <v>97</v>
      </c>
      <c r="D34" s="201" t="s">
        <v>53</v>
      </c>
      <c r="E34" s="151">
        <f>E32-2</f>
        <v>45975</v>
      </c>
      <c r="F34" s="151" t="s">
        <v>73</v>
      </c>
      <c r="G34" s="151">
        <f>E34+6</f>
        <v>45981</v>
      </c>
      <c r="H34" s="152" t="s">
        <v>73</v>
      </c>
      <c r="I34" s="152" t="s">
        <v>73</v>
      </c>
      <c r="J34" s="153">
        <f>G34</f>
        <v>45981</v>
      </c>
      <c r="K34" s="154">
        <f>G34+1</f>
        <v>45982</v>
      </c>
      <c r="L34" s="309"/>
      <c r="M34" s="281"/>
      <c r="N34" s="284"/>
      <c r="O34" s="301"/>
      <c r="P34" s="272"/>
      <c r="Q34" s="275"/>
      <c r="R34" s="272"/>
      <c r="S34" s="272"/>
      <c r="T34" s="269"/>
      <c r="V34" s="90"/>
      <c r="W34" s="90"/>
    </row>
    <row r="35" spans="1:23" ht="15.75" customHeight="1" x14ac:dyDescent="0.15">
      <c r="A35" s="130" t="s">
        <v>140</v>
      </c>
      <c r="B35" s="202" t="s">
        <v>74</v>
      </c>
      <c r="C35" s="203" t="s">
        <v>98</v>
      </c>
      <c r="D35" s="204" t="s">
        <v>30</v>
      </c>
      <c r="E35" s="144">
        <f>E32+4</f>
        <v>45981</v>
      </c>
      <c r="F35" s="144" t="s">
        <v>26</v>
      </c>
      <c r="G35" s="144">
        <f>I35+1</f>
        <v>45983</v>
      </c>
      <c r="H35" s="144">
        <f>I35</f>
        <v>45982</v>
      </c>
      <c r="I35" s="144">
        <f>E35+1</f>
        <v>45982</v>
      </c>
      <c r="J35" s="245" t="s">
        <v>138</v>
      </c>
      <c r="K35" s="147">
        <f>G35+2</f>
        <v>45985</v>
      </c>
      <c r="L35" s="309"/>
      <c r="M35" s="281"/>
      <c r="N35" s="284"/>
      <c r="O35" s="301"/>
      <c r="P35" s="272"/>
      <c r="Q35" s="275"/>
      <c r="R35" s="272"/>
      <c r="S35" s="272"/>
      <c r="T35" s="269"/>
      <c r="V35" s="90"/>
      <c r="W35" s="90"/>
    </row>
    <row r="36" spans="1:23" ht="15.75" customHeight="1" x14ac:dyDescent="0.15">
      <c r="A36" s="130"/>
      <c r="B36" s="196" t="s">
        <v>84</v>
      </c>
      <c r="C36" s="197" t="s">
        <v>109</v>
      </c>
      <c r="D36" s="198" t="s">
        <v>53</v>
      </c>
      <c r="E36" s="144">
        <f>E32+7</f>
        <v>45984</v>
      </c>
      <c r="F36" s="145" t="s">
        <v>73</v>
      </c>
      <c r="G36" s="145">
        <f>I36+1</f>
        <v>45986</v>
      </c>
      <c r="H36" s="145" t="s">
        <v>26</v>
      </c>
      <c r="I36" s="145">
        <f>E36+1</f>
        <v>45985</v>
      </c>
      <c r="J36" s="146" t="s">
        <v>73</v>
      </c>
      <c r="K36" s="158">
        <f>G36+1</f>
        <v>45987</v>
      </c>
      <c r="L36" s="309"/>
      <c r="M36" s="281"/>
      <c r="N36" s="284"/>
      <c r="O36" s="301"/>
      <c r="P36" s="272"/>
      <c r="Q36" s="275"/>
      <c r="R36" s="272"/>
      <c r="S36" s="272"/>
      <c r="T36" s="269"/>
      <c r="V36" s="90"/>
      <c r="W36" s="90"/>
    </row>
    <row r="37" spans="1:23" ht="15.75" customHeight="1" x14ac:dyDescent="0.15">
      <c r="A37" s="130"/>
      <c r="B37" s="196" t="s">
        <v>74</v>
      </c>
      <c r="C37" s="197" t="s">
        <v>110</v>
      </c>
      <c r="D37" s="198" t="s">
        <v>30</v>
      </c>
      <c r="E37" s="148">
        <f>E36+1</f>
        <v>45985</v>
      </c>
      <c r="F37" s="148">
        <f>E37-1</f>
        <v>45984</v>
      </c>
      <c r="G37" s="148">
        <f>E37+1</f>
        <v>45986</v>
      </c>
      <c r="H37" s="159">
        <f>G37</f>
        <v>45986</v>
      </c>
      <c r="I37" s="148">
        <f>G37+1</f>
        <v>45987</v>
      </c>
      <c r="J37" s="149">
        <f>I37</f>
        <v>45987</v>
      </c>
      <c r="K37" s="150">
        <f>I37+1</f>
        <v>45988</v>
      </c>
      <c r="L37" s="309"/>
      <c r="M37" s="281"/>
      <c r="N37" s="284"/>
      <c r="O37" s="301"/>
      <c r="P37" s="272"/>
      <c r="Q37" s="275"/>
      <c r="R37" s="272"/>
      <c r="S37" s="272"/>
      <c r="T37" s="269"/>
      <c r="V37" s="90"/>
      <c r="W37" s="90"/>
    </row>
    <row r="38" spans="1:23" ht="15.75" customHeight="1" thickBot="1" x14ac:dyDescent="0.2">
      <c r="A38" s="130"/>
      <c r="B38" s="199" t="s">
        <v>75</v>
      </c>
      <c r="C38" s="200" t="s">
        <v>111</v>
      </c>
      <c r="D38" s="201" t="s">
        <v>53</v>
      </c>
      <c r="E38" s="151">
        <f>E36-2</f>
        <v>45982</v>
      </c>
      <c r="F38" s="151" t="s">
        <v>73</v>
      </c>
      <c r="G38" s="151">
        <f>E38+6</f>
        <v>45988</v>
      </c>
      <c r="H38" s="152" t="s">
        <v>73</v>
      </c>
      <c r="I38" s="152" t="s">
        <v>73</v>
      </c>
      <c r="J38" s="153">
        <f>G38</f>
        <v>45988</v>
      </c>
      <c r="K38" s="154">
        <f>J38+1</f>
        <v>45989</v>
      </c>
      <c r="L38" s="309"/>
      <c r="M38" s="281"/>
      <c r="N38" s="284"/>
      <c r="O38" s="301"/>
      <c r="P38" s="272"/>
      <c r="Q38" s="275"/>
      <c r="R38" s="272"/>
      <c r="S38" s="272"/>
      <c r="T38" s="269"/>
      <c r="V38" s="90"/>
      <c r="W38" s="90"/>
    </row>
    <row r="39" spans="1:23" ht="15.75" customHeight="1" x14ac:dyDescent="0.15">
      <c r="A39" s="130"/>
      <c r="B39" s="202" t="s">
        <v>74</v>
      </c>
      <c r="C39" s="203" t="s">
        <v>112</v>
      </c>
      <c r="D39" s="204" t="s">
        <v>30</v>
      </c>
      <c r="E39" s="155">
        <f>E36+4</f>
        <v>45988</v>
      </c>
      <c r="F39" s="155" t="s">
        <v>26</v>
      </c>
      <c r="G39" s="155">
        <f>I39+1</f>
        <v>45990</v>
      </c>
      <c r="H39" s="155">
        <f>I39</f>
        <v>45989</v>
      </c>
      <c r="I39" s="160">
        <f>E39+1</f>
        <v>45989</v>
      </c>
      <c r="J39" s="156" t="s">
        <v>26</v>
      </c>
      <c r="K39" s="157">
        <f>G39+2</f>
        <v>45992</v>
      </c>
      <c r="L39" s="289" t="s">
        <v>78</v>
      </c>
      <c r="M39" s="280">
        <v>2524</v>
      </c>
      <c r="N39" s="283" t="s">
        <v>28</v>
      </c>
      <c r="O39" s="300" t="s">
        <v>145</v>
      </c>
      <c r="P39" s="271">
        <f>P32+14</f>
        <v>45996</v>
      </c>
      <c r="Q39" s="274">
        <f>Q32+14</f>
        <v>45999</v>
      </c>
      <c r="R39" s="271">
        <f>R32+14</f>
        <v>46003</v>
      </c>
      <c r="S39" s="271">
        <f>S32+14</f>
        <v>46004</v>
      </c>
      <c r="T39" s="268">
        <f>T32+14</f>
        <v>46005</v>
      </c>
      <c r="V39" s="90"/>
      <c r="W39" s="90"/>
    </row>
    <row r="40" spans="1:23" ht="15.75" customHeight="1" x14ac:dyDescent="0.15">
      <c r="A40" s="130"/>
      <c r="B40" s="196" t="s">
        <v>84</v>
      </c>
      <c r="C40" s="197" t="s">
        <v>119</v>
      </c>
      <c r="D40" s="198" t="s">
        <v>53</v>
      </c>
      <c r="E40" s="145">
        <f t="shared" ref="E40:E47" si="3">E36+7</f>
        <v>45991</v>
      </c>
      <c r="F40" s="145" t="s">
        <v>73</v>
      </c>
      <c r="G40" s="145">
        <f>I40+1</f>
        <v>45993</v>
      </c>
      <c r="H40" s="145" t="s">
        <v>26</v>
      </c>
      <c r="I40" s="145">
        <f>E40+1</f>
        <v>45992</v>
      </c>
      <c r="J40" s="146" t="s">
        <v>73</v>
      </c>
      <c r="K40" s="158">
        <f>G40+1</f>
        <v>45994</v>
      </c>
      <c r="L40" s="309"/>
      <c r="M40" s="281"/>
      <c r="N40" s="284"/>
      <c r="O40" s="301"/>
      <c r="P40" s="272"/>
      <c r="Q40" s="275"/>
      <c r="R40" s="272"/>
      <c r="S40" s="272"/>
      <c r="T40" s="269"/>
      <c r="V40" s="90"/>
      <c r="W40" s="90"/>
    </row>
    <row r="41" spans="1:23" ht="15.75" customHeight="1" x14ac:dyDescent="0.15">
      <c r="A41" s="130"/>
      <c r="B41" s="196" t="s">
        <v>74</v>
      </c>
      <c r="C41" s="197" t="s">
        <v>120</v>
      </c>
      <c r="D41" s="198" t="s">
        <v>30</v>
      </c>
      <c r="E41" s="148">
        <f>E37+7</f>
        <v>45992</v>
      </c>
      <c r="F41" s="148">
        <f>E41-1</f>
        <v>45991</v>
      </c>
      <c r="G41" s="148">
        <f>E41+1</f>
        <v>45993</v>
      </c>
      <c r="H41" s="159">
        <f>G41</f>
        <v>45993</v>
      </c>
      <c r="I41" s="148">
        <f>G41+1</f>
        <v>45994</v>
      </c>
      <c r="J41" s="149">
        <f>I41</f>
        <v>45994</v>
      </c>
      <c r="K41" s="150">
        <f>I41+1</f>
        <v>45995</v>
      </c>
      <c r="L41" s="309"/>
      <c r="M41" s="281"/>
      <c r="N41" s="284"/>
      <c r="O41" s="301"/>
      <c r="P41" s="272"/>
      <c r="Q41" s="275"/>
      <c r="R41" s="272"/>
      <c r="S41" s="272"/>
      <c r="T41" s="269"/>
      <c r="V41" s="90"/>
      <c r="W41" s="90"/>
    </row>
    <row r="42" spans="1:23" ht="15.75" customHeight="1" thickBot="1" x14ac:dyDescent="0.2">
      <c r="A42" s="130"/>
      <c r="B42" s="199" t="s">
        <v>75</v>
      </c>
      <c r="C42" s="200" t="s">
        <v>121</v>
      </c>
      <c r="D42" s="201" t="s">
        <v>53</v>
      </c>
      <c r="E42" s="151">
        <f>E38+7</f>
        <v>45989</v>
      </c>
      <c r="F42" s="151" t="s">
        <v>73</v>
      </c>
      <c r="G42" s="151">
        <f>E42+6</f>
        <v>45995</v>
      </c>
      <c r="H42" s="152" t="s">
        <v>73</v>
      </c>
      <c r="I42" s="152" t="s">
        <v>73</v>
      </c>
      <c r="J42" s="153">
        <f>G42</f>
        <v>45995</v>
      </c>
      <c r="K42" s="154">
        <f>J42+1</f>
        <v>45996</v>
      </c>
      <c r="L42" s="309"/>
      <c r="M42" s="281"/>
      <c r="N42" s="284"/>
      <c r="O42" s="301"/>
      <c r="P42" s="272"/>
      <c r="Q42" s="275"/>
      <c r="R42" s="272"/>
      <c r="S42" s="272"/>
      <c r="T42" s="269"/>
      <c r="V42" s="90"/>
      <c r="W42" s="90"/>
    </row>
    <row r="43" spans="1:23" ht="15.75" customHeight="1" x14ac:dyDescent="0.15">
      <c r="A43" s="130"/>
      <c r="B43" s="202" t="s">
        <v>74</v>
      </c>
      <c r="C43" s="203" t="s">
        <v>122</v>
      </c>
      <c r="D43" s="204" t="s">
        <v>30</v>
      </c>
      <c r="E43" s="155">
        <f>E39+7</f>
        <v>45995</v>
      </c>
      <c r="F43" s="155" t="s">
        <v>73</v>
      </c>
      <c r="G43" s="155">
        <f>H43+1</f>
        <v>45997</v>
      </c>
      <c r="H43" s="155">
        <f>E43+1</f>
        <v>45996</v>
      </c>
      <c r="I43" s="160">
        <f>H43</f>
        <v>45996</v>
      </c>
      <c r="J43" s="156" t="s">
        <v>26</v>
      </c>
      <c r="K43" s="157">
        <f>G43+2</f>
        <v>45999</v>
      </c>
      <c r="L43" s="309"/>
      <c r="M43" s="281"/>
      <c r="N43" s="284"/>
      <c r="O43" s="301"/>
      <c r="P43" s="272"/>
      <c r="Q43" s="275"/>
      <c r="R43" s="272"/>
      <c r="S43" s="272"/>
      <c r="T43" s="269"/>
      <c r="V43" s="90"/>
      <c r="W43" s="90"/>
    </row>
    <row r="44" spans="1:23" ht="15.75" customHeight="1" x14ac:dyDescent="0.15">
      <c r="A44" s="130"/>
      <c r="B44" s="196" t="s">
        <v>84</v>
      </c>
      <c r="C44" s="197" t="s">
        <v>102</v>
      </c>
      <c r="D44" s="198" t="s">
        <v>53</v>
      </c>
      <c r="E44" s="145">
        <f t="shared" si="3"/>
        <v>45998</v>
      </c>
      <c r="F44" s="145" t="s">
        <v>73</v>
      </c>
      <c r="G44" s="145">
        <f>I44+1</f>
        <v>46000</v>
      </c>
      <c r="H44" s="145" t="s">
        <v>26</v>
      </c>
      <c r="I44" s="145">
        <f>E44+1</f>
        <v>45999</v>
      </c>
      <c r="J44" s="146" t="s">
        <v>73</v>
      </c>
      <c r="K44" s="158">
        <f>G44+1</f>
        <v>46001</v>
      </c>
      <c r="L44" s="309"/>
      <c r="M44" s="281"/>
      <c r="N44" s="284"/>
      <c r="O44" s="301"/>
      <c r="P44" s="272"/>
      <c r="Q44" s="275"/>
      <c r="R44" s="272"/>
      <c r="S44" s="272"/>
      <c r="T44" s="269"/>
      <c r="V44" s="90"/>
      <c r="W44" s="90"/>
    </row>
    <row r="45" spans="1:23" ht="15.75" customHeight="1" x14ac:dyDescent="0.15">
      <c r="A45" s="130"/>
      <c r="B45" s="196" t="s">
        <v>74</v>
      </c>
      <c r="C45" s="197" t="s">
        <v>141</v>
      </c>
      <c r="D45" s="198" t="s">
        <v>30</v>
      </c>
      <c r="E45" s="148">
        <f t="shared" si="3"/>
        <v>45999</v>
      </c>
      <c r="F45" s="148">
        <f>E45-1</f>
        <v>45998</v>
      </c>
      <c r="G45" s="148">
        <f>E45+1</f>
        <v>46000</v>
      </c>
      <c r="H45" s="159">
        <f>G45</f>
        <v>46000</v>
      </c>
      <c r="I45" s="148">
        <f>G45+1</f>
        <v>46001</v>
      </c>
      <c r="J45" s="149">
        <f>I45</f>
        <v>46001</v>
      </c>
      <c r="K45" s="150">
        <f>I45+1</f>
        <v>46002</v>
      </c>
      <c r="L45" s="309"/>
      <c r="M45" s="281"/>
      <c r="N45" s="284"/>
      <c r="O45" s="301"/>
      <c r="P45" s="272"/>
      <c r="Q45" s="275"/>
      <c r="R45" s="272"/>
      <c r="S45" s="272"/>
      <c r="T45" s="269"/>
      <c r="V45" s="90"/>
      <c r="W45" s="90"/>
    </row>
    <row r="46" spans="1:23" ht="15.75" customHeight="1" thickBot="1" x14ac:dyDescent="0.2">
      <c r="A46" s="130"/>
      <c r="B46" s="199" t="s">
        <v>75</v>
      </c>
      <c r="C46" s="200" t="s">
        <v>142</v>
      </c>
      <c r="D46" s="201" t="s">
        <v>53</v>
      </c>
      <c r="E46" s="151">
        <f t="shared" si="3"/>
        <v>45996</v>
      </c>
      <c r="F46" s="151" t="s">
        <v>73</v>
      </c>
      <c r="G46" s="151">
        <f>E46+6</f>
        <v>46002</v>
      </c>
      <c r="H46" s="152" t="s">
        <v>73</v>
      </c>
      <c r="I46" s="152" t="s">
        <v>73</v>
      </c>
      <c r="J46" s="153">
        <f>G46</f>
        <v>46002</v>
      </c>
      <c r="K46" s="154">
        <f>J46+1</f>
        <v>46003</v>
      </c>
      <c r="L46" s="290"/>
      <c r="M46" s="282"/>
      <c r="N46" s="285"/>
      <c r="O46" s="302"/>
      <c r="P46" s="273"/>
      <c r="Q46" s="276"/>
      <c r="R46" s="273"/>
      <c r="S46" s="273"/>
      <c r="T46" s="270"/>
      <c r="V46" s="90"/>
      <c r="W46" s="90"/>
    </row>
    <row r="47" spans="1:23" ht="15.75" customHeight="1" thickBot="1" x14ac:dyDescent="0.2">
      <c r="A47" s="130"/>
      <c r="B47" s="205" t="s">
        <v>74</v>
      </c>
      <c r="C47" s="206" t="s">
        <v>143</v>
      </c>
      <c r="D47" s="207" t="s">
        <v>30</v>
      </c>
      <c r="E47" s="161">
        <f t="shared" si="3"/>
        <v>46002</v>
      </c>
      <c r="F47" s="161" t="s">
        <v>73</v>
      </c>
      <c r="G47" s="161">
        <f>H47+1</f>
        <v>46004</v>
      </c>
      <c r="H47" s="161">
        <f>E47+1</f>
        <v>46003</v>
      </c>
      <c r="I47" s="162">
        <f>H47</f>
        <v>46003</v>
      </c>
      <c r="J47" s="163" t="s">
        <v>26</v>
      </c>
      <c r="K47" s="163">
        <f>G47+2</f>
        <v>46006</v>
      </c>
      <c r="L47" s="267" t="s">
        <v>78</v>
      </c>
      <c r="M47" s="266">
        <v>2525</v>
      </c>
      <c r="N47" s="263" t="s">
        <v>28</v>
      </c>
      <c r="O47" s="265" t="s">
        <v>146</v>
      </c>
      <c r="P47" s="258">
        <f>P39+14</f>
        <v>46010</v>
      </c>
      <c r="Q47" s="260">
        <f>Q39+14</f>
        <v>46013</v>
      </c>
      <c r="R47" s="258">
        <f>R39+14</f>
        <v>46017</v>
      </c>
      <c r="S47" s="258">
        <f>S39+14</f>
        <v>46018</v>
      </c>
      <c r="T47" s="259">
        <f>T39+14</f>
        <v>46019</v>
      </c>
      <c r="V47" s="90"/>
      <c r="W47" s="90"/>
    </row>
    <row r="48" spans="1:23" ht="15.75" customHeight="1" x14ac:dyDescent="0.15">
      <c r="A48" s="185"/>
      <c r="B48" s="241"/>
      <c r="C48" s="190"/>
      <c r="D48" s="212"/>
      <c r="E48" s="165"/>
      <c r="F48" s="165"/>
      <c r="G48" s="165"/>
      <c r="H48" s="165"/>
      <c r="I48" s="166"/>
      <c r="J48" s="165"/>
      <c r="K48" s="165"/>
      <c r="V48" s="90"/>
      <c r="W48" s="90"/>
    </row>
    <row r="49" spans="1:25" ht="15.75" customHeight="1" x14ac:dyDescent="0.35">
      <c r="A49" s="37"/>
      <c r="B49" s="164"/>
      <c r="C49" s="167"/>
      <c r="D49" s="167"/>
      <c r="E49" s="167"/>
      <c r="F49" s="167"/>
      <c r="G49" s="167"/>
      <c r="H49" s="168"/>
      <c r="I49" s="168"/>
      <c r="J49" s="175"/>
      <c r="K49" s="175"/>
      <c r="V49" s="90"/>
      <c r="W49" s="90"/>
    </row>
    <row r="50" spans="1:25" ht="15.75" customHeight="1" x14ac:dyDescent="0.35">
      <c r="A50" s="37"/>
      <c r="B50" s="164"/>
      <c r="C50" s="167"/>
      <c r="D50" s="167"/>
      <c r="E50" s="167"/>
      <c r="F50" s="167"/>
      <c r="G50" s="167"/>
      <c r="H50" s="168"/>
      <c r="I50" s="168"/>
      <c r="J50" s="175"/>
      <c r="K50" s="175"/>
      <c r="V50" s="90"/>
      <c r="W50" s="90"/>
    </row>
    <row r="51" spans="1:25" ht="15.75" customHeight="1" x14ac:dyDescent="0.35">
      <c r="A51" s="37"/>
      <c r="B51" s="164"/>
      <c r="C51" s="167"/>
      <c r="D51" s="167"/>
      <c r="E51" s="167"/>
      <c r="F51" s="167"/>
      <c r="G51" s="167"/>
      <c r="H51" s="168"/>
      <c r="I51" s="168"/>
      <c r="J51" s="175"/>
      <c r="K51" s="175"/>
      <c r="V51" s="90"/>
      <c r="W51" s="90"/>
    </row>
    <row r="52" spans="1:25" ht="15.75" customHeight="1" x14ac:dyDescent="0.35">
      <c r="A52" s="37"/>
      <c r="B52" s="164"/>
      <c r="C52" s="167"/>
      <c r="D52" s="167"/>
      <c r="E52" s="167"/>
      <c r="F52" s="167"/>
      <c r="G52" s="167"/>
      <c r="H52" s="168"/>
      <c r="I52" s="168"/>
      <c r="J52" s="175"/>
      <c r="K52" s="175"/>
      <c r="V52" s="90"/>
      <c r="W52" s="90"/>
    </row>
    <row r="53" spans="1:25" ht="15.75" customHeight="1" x14ac:dyDescent="0.35">
      <c r="A53" s="37"/>
      <c r="B53" s="164"/>
      <c r="C53" s="167"/>
      <c r="D53" s="167"/>
      <c r="E53" s="167"/>
      <c r="F53" s="167"/>
      <c r="G53" s="167"/>
      <c r="H53" s="168"/>
      <c r="I53" s="168"/>
      <c r="J53" s="175"/>
      <c r="K53" s="175"/>
      <c r="V53" s="90"/>
      <c r="W53" s="90"/>
    </row>
    <row r="54" spans="1:25" ht="15.75" customHeight="1" x14ac:dyDescent="0.35">
      <c r="A54" s="37"/>
      <c r="B54" s="164"/>
      <c r="C54" s="167"/>
      <c r="D54" s="167"/>
      <c r="E54" s="167"/>
      <c r="F54" s="167"/>
      <c r="G54" s="167"/>
      <c r="H54" s="168"/>
      <c r="I54" s="168"/>
      <c r="J54" s="175"/>
      <c r="K54" s="175"/>
      <c r="V54" s="90"/>
      <c r="W54" s="90"/>
    </row>
    <row r="55" spans="1:25" ht="15.75" customHeight="1" x14ac:dyDescent="0.35">
      <c r="A55" s="37"/>
      <c r="B55" s="128"/>
      <c r="C55" s="62"/>
      <c r="D55" s="62"/>
      <c r="E55" s="62"/>
      <c r="F55" s="62"/>
      <c r="G55" s="62"/>
      <c r="H55" s="46"/>
      <c r="I55" s="46"/>
      <c r="J55" s="175"/>
      <c r="K55" s="175"/>
      <c r="V55" s="90"/>
      <c r="W55" s="90"/>
    </row>
    <row r="56" spans="1:25" ht="15.75" customHeight="1" x14ac:dyDescent="0.35">
      <c r="A56" s="37"/>
      <c r="B56" s="128"/>
      <c r="C56" s="62"/>
      <c r="D56" s="62"/>
      <c r="E56" s="62"/>
      <c r="F56" s="62"/>
      <c r="G56" s="62"/>
      <c r="H56" s="46"/>
      <c r="I56" s="46"/>
      <c r="J56" s="175"/>
      <c r="K56" s="175"/>
      <c r="V56" s="90"/>
      <c r="W56" s="90"/>
    </row>
    <row r="57" spans="1:25" ht="15.75" customHeight="1" x14ac:dyDescent="0.35">
      <c r="A57" s="37"/>
      <c r="B57" s="128"/>
      <c r="C57" s="62"/>
      <c r="D57" s="62"/>
      <c r="E57" s="62"/>
      <c r="F57" s="62"/>
      <c r="G57" s="62"/>
      <c r="H57" s="46"/>
      <c r="I57" s="46"/>
      <c r="J57" s="175"/>
      <c r="K57" s="175"/>
      <c r="V57" s="90"/>
      <c r="W57" s="90"/>
    </row>
    <row r="58" spans="1:25" ht="15.75" customHeight="1" x14ac:dyDescent="0.35">
      <c r="A58" s="37"/>
      <c r="B58" s="128"/>
      <c r="C58" s="62"/>
      <c r="D58" s="62"/>
      <c r="E58" s="62"/>
      <c r="F58" s="62"/>
      <c r="G58" s="62"/>
      <c r="H58" s="46"/>
      <c r="I58" s="46"/>
      <c r="K58" s="175"/>
      <c r="V58" s="90"/>
      <c r="W58" s="90"/>
    </row>
    <row r="59" spans="1:25" ht="15.75" customHeight="1" x14ac:dyDescent="0.35">
      <c r="A59" s="37"/>
      <c r="B59" s="128"/>
      <c r="C59" s="62"/>
      <c r="D59" s="62"/>
      <c r="E59" s="62"/>
      <c r="F59" s="62"/>
      <c r="G59" s="62"/>
      <c r="H59" s="46"/>
      <c r="I59" s="46"/>
      <c r="K59" s="175"/>
      <c r="V59" s="90"/>
      <c r="W59" s="90"/>
    </row>
    <row r="60" spans="1:25" ht="15.75" customHeight="1" x14ac:dyDescent="0.35">
      <c r="A60" s="37"/>
      <c r="B60" s="128"/>
      <c r="C60" s="62"/>
      <c r="D60" s="62"/>
      <c r="E60" s="62"/>
      <c r="F60" s="62"/>
      <c r="G60" s="62"/>
      <c r="H60" s="46"/>
      <c r="I60" s="46"/>
      <c r="K60" s="175"/>
      <c r="V60" s="90"/>
      <c r="W60" s="90"/>
    </row>
    <row r="61" spans="1:25" ht="15.95" customHeight="1" x14ac:dyDescent="0.35">
      <c r="A61" s="37"/>
      <c r="B61" s="128"/>
      <c r="C61" s="62"/>
      <c r="D61" s="62"/>
      <c r="E61" s="62"/>
      <c r="F61" s="62"/>
      <c r="G61" s="62"/>
      <c r="H61" s="46"/>
      <c r="I61" s="46"/>
      <c r="K61" s="175"/>
      <c r="V61" s="90"/>
    </row>
    <row r="62" spans="1:25" ht="15.95" customHeight="1" x14ac:dyDescent="0.25">
      <c r="B62" s="62"/>
      <c r="C62" s="62"/>
      <c r="D62" s="62"/>
      <c r="E62" s="62"/>
      <c r="F62" s="62"/>
      <c r="G62" s="62"/>
      <c r="H62" s="46"/>
      <c r="I62" s="46"/>
      <c r="K62" s="175"/>
      <c r="V62" s="90"/>
      <c r="X62" s="44"/>
      <c r="Y62" s="44"/>
    </row>
    <row r="63" spans="1:25" ht="15.95" customHeight="1" x14ac:dyDescent="0.35">
      <c r="A63" s="37"/>
      <c r="B63" s="62"/>
      <c r="C63" s="62"/>
      <c r="D63" s="62"/>
      <c r="E63" s="62"/>
      <c r="F63" s="62"/>
      <c r="G63" s="62"/>
      <c r="H63" s="46"/>
      <c r="I63" s="40"/>
      <c r="K63" s="175"/>
      <c r="V63" s="90"/>
      <c r="W63" s="218"/>
      <c r="X63" s="216"/>
      <c r="Y63" s="44"/>
    </row>
    <row r="64" spans="1:25" ht="15.95" customHeight="1" x14ac:dyDescent="0.35">
      <c r="A64" s="37"/>
      <c r="B64" s="62"/>
      <c r="C64" s="62"/>
      <c r="D64" s="62"/>
      <c r="E64" s="62"/>
      <c r="F64" s="62"/>
      <c r="G64" s="62"/>
      <c r="H64" s="46"/>
      <c r="I64" s="46"/>
      <c r="L64" s="220"/>
      <c r="M64" s="310" t="s">
        <v>55</v>
      </c>
      <c r="N64" s="310"/>
      <c r="O64" s="310"/>
      <c r="P64" s="310"/>
      <c r="Q64" s="310"/>
      <c r="R64" s="310"/>
      <c r="S64" s="310"/>
      <c r="T64" s="310"/>
      <c r="U64" s="310"/>
      <c r="V64" s="216"/>
      <c r="W64" s="218"/>
      <c r="X64" s="216"/>
      <c r="Y64" s="44"/>
    </row>
    <row r="65" spans="1:25" ht="15.95" customHeight="1" x14ac:dyDescent="0.35">
      <c r="A65" s="37"/>
      <c r="B65" s="62"/>
      <c r="C65" s="62"/>
      <c r="D65" s="62"/>
      <c r="E65" s="62"/>
      <c r="F65" s="62"/>
      <c r="G65" s="62"/>
      <c r="H65" s="46"/>
      <c r="I65" s="46"/>
      <c r="L65" s="216"/>
      <c r="M65" s="310"/>
      <c r="N65" s="310"/>
      <c r="O65" s="310"/>
      <c r="P65" s="310"/>
      <c r="Q65" s="310"/>
      <c r="R65" s="310"/>
      <c r="S65" s="310"/>
      <c r="T65" s="310"/>
      <c r="U65" s="310"/>
      <c r="V65" s="216"/>
      <c r="W65" s="216"/>
      <c r="X65" s="216"/>
      <c r="Y65" s="44"/>
    </row>
    <row r="66" spans="1:25" ht="15.95" customHeight="1" x14ac:dyDescent="0.35">
      <c r="A66" s="37"/>
      <c r="B66" s="62"/>
      <c r="C66" s="62"/>
      <c r="D66" s="62"/>
      <c r="E66" s="62"/>
      <c r="F66" s="62"/>
      <c r="G66" s="62"/>
      <c r="H66" s="46"/>
      <c r="I66" s="40"/>
      <c r="J66" s="25"/>
      <c r="L66" s="216"/>
      <c r="M66" s="310"/>
      <c r="N66" s="310"/>
      <c r="O66" s="310"/>
      <c r="P66" s="310"/>
      <c r="Q66" s="310"/>
      <c r="R66" s="310"/>
      <c r="S66" s="310"/>
      <c r="T66" s="310"/>
      <c r="U66" s="310"/>
      <c r="V66" s="216"/>
      <c r="W66" s="216"/>
      <c r="X66" s="216"/>
      <c r="Y66" s="44"/>
    </row>
    <row r="67" spans="1:25" ht="15.95" customHeight="1" x14ac:dyDescent="0.35">
      <c r="A67" s="37"/>
      <c r="B67" s="62"/>
      <c r="C67" s="62"/>
      <c r="D67" s="62"/>
      <c r="E67" s="62"/>
      <c r="F67" s="62"/>
      <c r="G67" s="62"/>
      <c r="H67" s="46"/>
      <c r="I67" s="46"/>
      <c r="J67" s="25"/>
      <c r="L67" s="216"/>
      <c r="M67" s="221"/>
      <c r="N67" s="221"/>
      <c r="O67" s="221"/>
      <c r="P67" s="221"/>
      <c r="Q67" s="221"/>
      <c r="R67" s="221"/>
      <c r="S67" s="221"/>
      <c r="T67" s="221"/>
      <c r="U67" s="221"/>
      <c r="V67" s="216"/>
      <c r="W67" s="216"/>
      <c r="X67" s="216"/>
      <c r="Y67" s="44"/>
    </row>
    <row r="68" spans="1:25" ht="15.95" customHeight="1" x14ac:dyDescent="0.35">
      <c r="A68" s="37"/>
      <c r="B68" s="62"/>
      <c r="C68" s="62"/>
      <c r="D68" s="62"/>
      <c r="E68" s="62"/>
      <c r="F68" s="62"/>
      <c r="G68" s="62"/>
      <c r="H68" s="46"/>
      <c r="I68" s="46"/>
      <c r="J68" s="25"/>
      <c r="L68" s="216"/>
      <c r="M68" s="216"/>
      <c r="N68" s="216"/>
      <c r="O68" s="216"/>
      <c r="P68" s="216"/>
      <c r="Q68" s="216"/>
      <c r="R68" s="216"/>
      <c r="S68" s="216"/>
      <c r="T68" s="222"/>
      <c r="U68" s="216"/>
      <c r="V68" s="216"/>
      <c r="W68" s="218"/>
      <c r="X68" s="216"/>
      <c r="Y68" s="44"/>
    </row>
    <row r="69" spans="1:25" ht="15.95" customHeight="1" x14ac:dyDescent="0.35">
      <c r="A69" s="37"/>
      <c r="B69" s="62"/>
      <c r="C69" s="62"/>
      <c r="D69" s="62"/>
      <c r="E69" s="62"/>
      <c r="F69" s="62"/>
      <c r="G69" s="62"/>
      <c r="H69" s="42"/>
      <c r="L69" s="216"/>
      <c r="M69" s="223" t="s">
        <v>56</v>
      </c>
      <c r="N69" s="216"/>
      <c r="O69" s="219"/>
      <c r="P69" s="219"/>
      <c r="Q69" s="224"/>
      <c r="R69" s="224"/>
      <c r="S69" s="219"/>
      <c r="T69" s="223" t="s">
        <v>57</v>
      </c>
      <c r="U69" s="219"/>
      <c r="V69" s="216"/>
      <c r="W69" s="216"/>
      <c r="X69" s="216"/>
      <c r="Y69" s="44"/>
    </row>
    <row r="70" spans="1:25" ht="15.95" customHeight="1" x14ac:dyDescent="0.35">
      <c r="A70" s="37"/>
      <c r="B70" s="62"/>
      <c r="C70" s="62"/>
      <c r="D70" s="62"/>
      <c r="E70" s="62"/>
      <c r="F70" s="62"/>
      <c r="G70" s="62"/>
      <c r="H70" s="51"/>
      <c r="I70" s="51"/>
      <c r="J70" s="25"/>
      <c r="L70" s="216"/>
      <c r="M70" s="217"/>
      <c r="N70" s="216"/>
      <c r="O70" s="219"/>
      <c r="P70" s="219"/>
      <c r="Q70" s="224"/>
      <c r="R70" s="224"/>
      <c r="S70" s="219"/>
      <c r="T70" s="216"/>
      <c r="U70" s="219"/>
      <c r="V70" s="216"/>
      <c r="W70" s="216"/>
      <c r="X70" s="216"/>
      <c r="Y70" s="44"/>
    </row>
    <row r="71" spans="1:25" ht="15.95" customHeight="1" x14ac:dyDescent="0.4">
      <c r="A71" s="37"/>
      <c r="B71" s="62"/>
      <c r="C71" s="62"/>
      <c r="D71" s="62"/>
      <c r="E71" s="62"/>
      <c r="F71" s="62"/>
      <c r="G71" s="62"/>
      <c r="H71" s="91"/>
      <c r="I71" s="25"/>
      <c r="K71" s="52"/>
      <c r="L71" s="216"/>
      <c r="M71" s="224" t="s">
        <v>58</v>
      </c>
      <c r="N71" s="216"/>
      <c r="O71" s="219"/>
      <c r="P71" s="219"/>
      <c r="Q71" s="224"/>
      <c r="R71" s="224"/>
      <c r="S71" s="219"/>
      <c r="T71" s="224" t="s">
        <v>59</v>
      </c>
      <c r="U71" s="219"/>
      <c r="V71" s="216"/>
      <c r="W71" s="216"/>
      <c r="X71" s="216"/>
    </row>
    <row r="72" spans="1:25" ht="15.95" customHeight="1" x14ac:dyDescent="0.4">
      <c r="B72" s="62"/>
      <c r="C72" s="62"/>
      <c r="D72" s="62"/>
      <c r="E72" s="62"/>
      <c r="F72" s="62"/>
      <c r="G72" s="62"/>
      <c r="H72" s="46"/>
      <c r="I72" s="92"/>
      <c r="K72" s="52"/>
      <c r="L72" s="216"/>
      <c r="M72" s="224" t="s">
        <v>60</v>
      </c>
      <c r="N72" s="216"/>
      <c r="O72" s="219"/>
      <c r="P72" s="219"/>
      <c r="Q72" s="219"/>
      <c r="R72" s="219"/>
      <c r="S72" s="219"/>
      <c r="T72" s="224" t="s">
        <v>61</v>
      </c>
      <c r="U72" s="219"/>
      <c r="V72" s="216"/>
      <c r="W72" s="216"/>
      <c r="X72" s="216"/>
    </row>
    <row r="73" spans="1:25" ht="15.95" customHeight="1" x14ac:dyDescent="0.25">
      <c r="B73" s="62"/>
      <c r="C73" s="62"/>
      <c r="D73" s="62"/>
      <c r="E73" s="62"/>
      <c r="F73" s="62"/>
      <c r="G73" s="62"/>
      <c r="H73" s="46"/>
      <c r="I73" s="93"/>
      <c r="K73" s="23"/>
      <c r="L73" s="217"/>
      <c r="M73" s="224" t="s">
        <v>62</v>
      </c>
      <c r="N73" s="219"/>
      <c r="O73" s="219"/>
      <c r="P73" s="219"/>
      <c r="Q73" s="219"/>
      <c r="R73" s="219"/>
      <c r="S73" s="223"/>
      <c r="T73" s="224" t="s">
        <v>63</v>
      </c>
      <c r="U73" s="216"/>
      <c r="V73" s="216"/>
      <c r="W73" s="216"/>
      <c r="X73" s="216"/>
    </row>
    <row r="74" spans="1:25" ht="15.95" customHeight="1" x14ac:dyDescent="0.4">
      <c r="A74" s="38"/>
      <c r="B74" s="62"/>
      <c r="C74" s="62"/>
      <c r="D74" s="62"/>
      <c r="E74" s="62"/>
      <c r="F74" s="62"/>
      <c r="G74" s="62"/>
      <c r="H74" s="46"/>
      <c r="K74" s="23"/>
      <c r="L74" s="217"/>
      <c r="M74" s="224" t="s">
        <v>64</v>
      </c>
      <c r="N74" s="219"/>
      <c r="O74" s="219"/>
      <c r="P74" s="219"/>
      <c r="Q74" s="219"/>
      <c r="R74" s="219"/>
      <c r="S74" s="225"/>
      <c r="T74" s="219"/>
      <c r="U74" s="216"/>
      <c r="V74" s="216"/>
      <c r="W74" s="216"/>
      <c r="X74" s="216"/>
    </row>
    <row r="75" spans="1:25" ht="15.95" customHeight="1" x14ac:dyDescent="0.35">
      <c r="A75" s="55"/>
      <c r="B75" s="62"/>
      <c r="C75" s="62"/>
      <c r="D75" s="62"/>
      <c r="E75" s="62"/>
      <c r="F75" s="62"/>
      <c r="G75" s="62"/>
      <c r="H75" s="46"/>
      <c r="I75" s="93"/>
      <c r="K75" s="56"/>
      <c r="L75" s="217"/>
      <c r="M75" s="224" t="s">
        <v>65</v>
      </c>
      <c r="N75" s="216"/>
      <c r="O75" s="216"/>
      <c r="P75" s="216"/>
      <c r="Q75" s="216"/>
      <c r="R75" s="216"/>
      <c r="S75" s="216"/>
      <c r="T75" s="216"/>
      <c r="U75" s="216"/>
      <c r="V75" s="216"/>
      <c r="W75" s="216"/>
      <c r="X75" s="216"/>
    </row>
    <row r="76" spans="1:25" ht="15.95" customHeight="1" x14ac:dyDescent="0.35">
      <c r="A76" s="55"/>
      <c r="B76" s="62"/>
      <c r="C76" s="62"/>
      <c r="D76" s="62"/>
      <c r="E76" s="62"/>
      <c r="F76" s="62"/>
      <c r="G76" s="62"/>
      <c r="H76" s="46"/>
      <c r="I76" s="93"/>
      <c r="K76" s="23"/>
      <c r="L76" s="217"/>
      <c r="M76" s="216"/>
      <c r="N76" s="216"/>
      <c r="O76" s="216"/>
      <c r="P76" s="216"/>
      <c r="Q76" s="216"/>
      <c r="R76" s="216"/>
      <c r="S76" s="216"/>
      <c r="T76" s="216"/>
      <c r="U76" s="216"/>
      <c r="V76" s="216"/>
      <c r="W76" s="216"/>
      <c r="X76" s="216"/>
    </row>
    <row r="77" spans="1:25" ht="15.95" customHeight="1" x14ac:dyDescent="0.35">
      <c r="A77" s="37"/>
      <c r="B77" s="62"/>
      <c r="C77" s="62"/>
      <c r="D77" s="62"/>
      <c r="E77" s="62"/>
      <c r="F77" s="62"/>
      <c r="G77" s="62"/>
      <c r="H77" s="46"/>
      <c r="K77" s="23"/>
      <c r="L77"/>
    </row>
    <row r="78" spans="1:25" ht="15.95" customHeight="1" x14ac:dyDescent="0.35">
      <c r="A78" s="37"/>
      <c r="B78" s="62"/>
      <c r="C78" s="62"/>
      <c r="D78" s="62"/>
      <c r="E78" s="62"/>
      <c r="F78" s="62"/>
      <c r="G78" s="62"/>
      <c r="H78" s="46"/>
      <c r="I78" s="94"/>
      <c r="K78" s="23"/>
      <c r="L78"/>
    </row>
    <row r="79" spans="1:25" ht="15.95" customHeight="1" x14ac:dyDescent="0.35">
      <c r="A79" s="37"/>
      <c r="B79" s="62"/>
      <c r="C79" s="62"/>
      <c r="D79" s="62"/>
      <c r="E79" s="62"/>
      <c r="F79" s="62"/>
      <c r="G79" s="62"/>
      <c r="H79" s="40"/>
      <c r="I79" s="94"/>
      <c r="K79" s="23"/>
      <c r="L79"/>
      <c r="W79" s="25"/>
    </row>
    <row r="80" spans="1:25" ht="15.95" customHeight="1" x14ac:dyDescent="0.35">
      <c r="A80" s="37"/>
      <c r="B80" s="62"/>
      <c r="C80" s="62"/>
      <c r="D80" s="62"/>
      <c r="E80" s="62"/>
      <c r="F80" s="62"/>
      <c r="G80" s="62"/>
      <c r="H80" s="40"/>
      <c r="K80" s="23"/>
      <c r="L80"/>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J84" s="25"/>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25">
      <c r="B88" s="62"/>
      <c r="C88" s="62"/>
      <c r="D88" s="62"/>
      <c r="E88" s="62"/>
      <c r="F88" s="62"/>
      <c r="G88" s="62"/>
    </row>
    <row r="89" spans="1:12"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32" spans="2:12" x14ac:dyDescent="0.15">
      <c r="B132" s="36"/>
      <c r="C132" s="57"/>
      <c r="D132" s="57"/>
      <c r="E132" s="57"/>
      <c r="F132" s="57"/>
      <c r="G132" s="58"/>
      <c r="H132" s="36"/>
      <c r="I132" s="25"/>
    </row>
    <row r="133" spans="2:12" x14ac:dyDescent="0.15">
      <c r="B133" s="36"/>
      <c r="C133" s="57"/>
      <c r="D133" s="57"/>
      <c r="E133" s="57"/>
      <c r="F133" s="57"/>
      <c r="G133" s="58"/>
      <c r="H133" s="36"/>
      <c r="I133" s="25"/>
      <c r="J133" s="25"/>
      <c r="K133" s="25"/>
      <c r="L133" s="56"/>
    </row>
    <row r="134" spans="2:12" x14ac:dyDescent="0.15">
      <c r="B134" s="36"/>
      <c r="C134" s="57"/>
      <c r="D134" s="57"/>
      <c r="E134" s="57"/>
      <c r="F134" s="57"/>
      <c r="G134" s="58"/>
      <c r="H134" s="36"/>
      <c r="I134" s="25"/>
      <c r="J134" s="43"/>
      <c r="K134" s="43"/>
      <c r="L134" s="59"/>
    </row>
    <row r="135" spans="2:12" x14ac:dyDescent="0.15">
      <c r="B135" s="36"/>
      <c r="C135" s="57"/>
      <c r="D135" s="57"/>
      <c r="E135" s="57"/>
      <c r="F135" s="57"/>
      <c r="G135" s="58"/>
      <c r="H135" s="36"/>
      <c r="I135" s="25"/>
      <c r="J135" s="25"/>
      <c r="K135" s="25"/>
      <c r="L135" s="56"/>
    </row>
    <row r="136" spans="2:12" x14ac:dyDescent="0.15">
      <c r="J136" s="25"/>
      <c r="K136" s="25"/>
      <c r="L136" s="56"/>
    </row>
    <row r="137" spans="2:12" x14ac:dyDescent="0.15">
      <c r="J137" s="25"/>
      <c r="K137" s="25"/>
      <c r="L137" s="56"/>
    </row>
    <row r="138" spans="2:12" x14ac:dyDescent="0.15">
      <c r="J138" s="25"/>
      <c r="K138" s="25"/>
      <c r="L138" s="56"/>
    </row>
    <row r="139" spans="2:12" x14ac:dyDescent="0.15">
      <c r="J139" s="25"/>
      <c r="K139" s="25"/>
      <c r="L139" s="56"/>
    </row>
  </sheetData>
  <mergeCells count="54">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O15:O18"/>
    <mergeCell ref="P15:P18"/>
    <mergeCell ref="N19:N22"/>
    <mergeCell ref="O19:O22"/>
    <mergeCell ref="P19:P22"/>
    <mergeCell ref="L23:L26"/>
    <mergeCell ref="M23:M26"/>
    <mergeCell ref="N23:N26"/>
    <mergeCell ref="O23:O26"/>
    <mergeCell ref="P23:P26"/>
    <mergeCell ref="L19:L22"/>
    <mergeCell ref="M19:M22"/>
    <mergeCell ref="R23:R26"/>
    <mergeCell ref="S23:S26"/>
    <mergeCell ref="Q15:Q18"/>
    <mergeCell ref="R15:R18"/>
    <mergeCell ref="S15:S18"/>
    <mergeCell ref="Q19:Q22"/>
    <mergeCell ref="R19:R22"/>
    <mergeCell ref="S19:S22"/>
    <mergeCell ref="Q23:Q26"/>
    <mergeCell ref="O32:O38"/>
    <mergeCell ref="N32:N38"/>
    <mergeCell ref="M32:M38"/>
    <mergeCell ref="L32:L38"/>
    <mergeCell ref="M64:U66"/>
    <mergeCell ref="O39:O46"/>
    <mergeCell ref="N39:N46"/>
    <mergeCell ref="M39:M46"/>
    <mergeCell ref="L39:L46"/>
    <mergeCell ref="T39:T46"/>
    <mergeCell ref="S39:S46"/>
    <mergeCell ref="R39:R46"/>
    <mergeCell ref="Q39:Q46"/>
    <mergeCell ref="P39:P46"/>
    <mergeCell ref="T32:T38"/>
    <mergeCell ref="S32:S38"/>
    <mergeCell ref="R32:R38"/>
    <mergeCell ref="Q32:Q38"/>
    <mergeCell ref="P32:P38"/>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cp:lastPrinted>2025-09-17T00:41:47Z</cp:lastPrinted>
  <dcterms:created xsi:type="dcterms:W3CDTF">2023-09-07T00:19:44Z</dcterms:created>
  <dcterms:modified xsi:type="dcterms:W3CDTF">2025-11-12T06:49:47Z</dcterms:modified>
  <cp:category/>
  <cp:contentStatus/>
</cp:coreProperties>
</file>