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8840" documentId="8_{844F1CF6-B275-42DE-8C79-6C47719DF2BC}" xr6:coauthVersionLast="47" xr6:coauthVersionMax="47" xr10:uidLastSave="{0F8329B6-1BEE-4A21-9A3F-16C50A500FCD}"/>
  <bookViews>
    <workbookView xWindow="30255" yWindow="1140" windowWidth="21420" windowHeight="1414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J16" i="1"/>
  <c r="E16" i="1"/>
  <c r="E43" i="1"/>
  <c r="F43" i="1" s="1"/>
  <c r="H43" i="1" s="1"/>
  <c r="V12" i="1"/>
  <c r="T12" i="1"/>
  <c r="R12" i="1"/>
  <c r="P15" i="1"/>
  <c r="P14" i="1"/>
  <c r="P13" i="1"/>
  <c r="P16" i="1" s="1"/>
  <c r="Q17" i="1" s="1"/>
  <c r="E30" i="1"/>
  <c r="G29" i="1"/>
  <c r="I29" i="1"/>
  <c r="E31" i="1"/>
  <c r="F31" i="1" s="1"/>
  <c r="E14" i="1"/>
  <c r="E17" i="1" s="1"/>
  <c r="E44" i="1"/>
  <c r="E47" i="1" s="1"/>
  <c r="E42" i="1"/>
  <c r="F42" i="1" s="1"/>
  <c r="G42" i="1" s="1"/>
  <c r="H42" i="1" s="1"/>
  <c r="H41" i="1"/>
  <c r="F41" i="1"/>
  <c r="G41" i="1" s="1"/>
  <c r="E15" i="1"/>
  <c r="J12" i="1"/>
  <c r="J15" i="1" s="1"/>
  <c r="H12" i="1"/>
  <c r="H15" i="1" s="1"/>
  <c r="F12" i="1"/>
  <c r="G12" i="1" s="1"/>
  <c r="P17" i="1" l="1"/>
  <c r="R17" i="1" s="1"/>
  <c r="Q13" i="1"/>
  <c r="U14" i="1"/>
  <c r="R14" i="1" s="1"/>
  <c r="T15" i="1"/>
  <c r="P18" i="1"/>
  <c r="P22" i="1" s="1"/>
  <c r="E32" i="1"/>
  <c r="I32" i="1" s="1"/>
  <c r="S15" i="1"/>
  <c r="E33" i="1"/>
  <c r="E34" i="1" s="1"/>
  <c r="F34" i="1" s="1"/>
  <c r="I34" i="1" s="1"/>
  <c r="I31" i="1"/>
  <c r="G31" i="1"/>
  <c r="R13" i="1"/>
  <c r="S13" i="1" s="1"/>
  <c r="T13" i="1"/>
  <c r="U13" i="1" s="1"/>
  <c r="V13" i="1"/>
  <c r="F14" i="1"/>
  <c r="G14" i="1" s="1"/>
  <c r="H14" i="1"/>
  <c r="J14" i="1" s="1"/>
  <c r="I30" i="1" s="1"/>
  <c r="F17" i="1"/>
  <c r="G17" i="1" s="1"/>
  <c r="H17" i="1" s="1"/>
  <c r="J17" i="1" s="1"/>
  <c r="P19" i="1"/>
  <c r="R19" i="1" s="1"/>
  <c r="W19" i="1" s="1"/>
  <c r="V19" i="1" s="1"/>
  <c r="F15" i="1"/>
  <c r="G15" i="1" s="1"/>
  <c r="E45" i="1"/>
  <c r="E48" i="1" s="1"/>
  <c r="F48" i="1" s="1"/>
  <c r="G48" i="1" s="1"/>
  <c r="H48" i="1" s="1"/>
  <c r="G43" i="1"/>
  <c r="G13" i="1"/>
  <c r="F47" i="1"/>
  <c r="G47" i="1" s="1"/>
  <c r="H47" i="1"/>
  <c r="F44" i="1"/>
  <c r="H44" i="1"/>
  <c r="E18" i="1"/>
  <c r="E20" i="1"/>
  <c r="F20" i="1" s="1"/>
  <c r="G20" i="1" s="1"/>
  <c r="H20" i="1" s="1"/>
  <c r="J20" i="1" s="1"/>
  <c r="T16" i="1"/>
  <c r="R16" i="1" s="1"/>
  <c r="V16" i="1" s="1"/>
  <c r="P20" i="1"/>
  <c r="T20" i="1" s="1"/>
  <c r="R20" i="1" s="1"/>
  <c r="V20" i="1" s="1"/>
  <c r="F45" i="1"/>
  <c r="G45" i="1" s="1"/>
  <c r="H45" i="1" s="1"/>
  <c r="E19" i="1" l="1"/>
  <c r="H19" i="1" s="1"/>
  <c r="J19" i="1" s="1"/>
  <c r="F16" i="1"/>
  <c r="G16" i="1" s="1"/>
  <c r="H16" i="1" s="1"/>
  <c r="V14" i="1"/>
  <c r="V17" i="1"/>
  <c r="P21" i="1"/>
  <c r="V21" i="1" s="1"/>
  <c r="T17" i="1"/>
  <c r="U17" i="1" s="1"/>
  <c r="F32" i="1"/>
  <c r="U18" i="1"/>
  <c r="V18" i="1" s="1"/>
  <c r="E35" i="1"/>
  <c r="F35" i="1" s="1"/>
  <c r="G35" i="1" s="1"/>
  <c r="I35" i="1" s="1"/>
  <c r="F33" i="1"/>
  <c r="G33" i="1" s="1"/>
  <c r="I33" i="1" s="1"/>
  <c r="W15" i="1"/>
  <c r="R15" i="1"/>
  <c r="T19" i="1"/>
  <c r="S19" i="1"/>
  <c r="Q21" i="1"/>
  <c r="V15" i="1"/>
  <c r="P23" i="1"/>
  <c r="R23" i="1" s="1"/>
  <c r="W23" i="1" s="1"/>
  <c r="E46" i="1"/>
  <c r="F46" i="1" s="1"/>
  <c r="G46" i="1" s="1"/>
  <c r="H46" i="1" s="1"/>
  <c r="S17" i="1"/>
  <c r="E49" i="1"/>
  <c r="F49" i="1" s="1"/>
  <c r="G49" i="1" s="1"/>
  <c r="H49" i="1" s="1"/>
  <c r="E21" i="1"/>
  <c r="F21" i="1" s="1"/>
  <c r="G21" i="1" s="1"/>
  <c r="H21" i="1" s="1"/>
  <c r="J21" i="1" s="1"/>
  <c r="F18" i="1"/>
  <c r="G18" i="1" s="1"/>
  <c r="H18" i="1" s="1"/>
  <c r="J18" i="1" s="1"/>
  <c r="F19" i="1" l="1"/>
  <c r="G19" i="1" s="1"/>
  <c r="E22" i="1"/>
  <c r="T21" i="1"/>
  <c r="U21" i="1" s="1"/>
  <c r="P25" i="1"/>
  <c r="V25" i="1" s="1"/>
  <c r="R21" i="1"/>
  <c r="S21" i="1" s="1"/>
  <c r="R18" i="1"/>
  <c r="E36" i="1"/>
  <c r="F36" i="1" s="1"/>
  <c r="I36" i="1" s="1"/>
  <c r="P27" i="1"/>
  <c r="S23" i="1"/>
  <c r="T23" i="1" s="1"/>
  <c r="V23" i="1" s="1"/>
  <c r="F22" i="1"/>
  <c r="G22" i="1" s="1"/>
  <c r="H22" i="1"/>
  <c r="J22" i="1" s="1"/>
  <c r="R25" i="1" l="1"/>
  <c r="T25" i="1"/>
  <c r="P24" i="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<sst xmlns="http://schemas.openxmlformats.org/spreadsheetml/2006/main" count="474" uniqueCount="190">
  <si>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</si>
  <si>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</si>
  <si>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</si>
  <si>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</si>
  <si>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</si>
  <si>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</si>
  <si>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</si>
  <si>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</si>
  <si>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</si>
  <si>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</si>
  <si>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</si>
  <si>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</si>
  <si>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</si>
  <si>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</si>
  <si>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</si>
  <si>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</si>
  <si>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</si>
  <si>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</si>
  <si>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</si>
  <si>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</si>
  <si>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</si>
  <si>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</si>
  <si>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</si>
  <si>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</si>
  <si>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</si>
  <si>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</si>
  <si>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</si>
  <si>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</si>
  <si>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</si>
  <si>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</si>
  <si>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</si>
  <si>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</si>
  <si>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</si>
  <si>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</si>
  <si>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</si>
  <si>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</si>
  <si>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</si>
  <si>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</si>
  <si>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</si>
  <si>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</si>
  <si>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</si>
  <si>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</si>
  <si>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</si>
  <si>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</si>
  <si>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</si>
  <si>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</si>
  <si>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</si>
  <si>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</si>
  <si>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</si>
  <si>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</si>
  <si>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</si>
  <si>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</si>
  <si>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</si>
  <si>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</si>
  <si>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</si>
  <si>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</si>
  <si>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</si>
  <si>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</si>
  <si>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</si>
  <si>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</si>
  <si>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</si>
  <si>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</si>
  <si>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</si>
  <si>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</si>
  <si>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</si>
  <si>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</si>
  <si>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</si>
  <si>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</si>
  <si>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</si>
  <si>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</si>
  <si>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</si>
  <si>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</si>
  <si>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</si>
  <si>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</si>
  <si>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</si>
  <si>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</si>
  <si>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</si>
  <si>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</si>
  <si>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</si>
  <si>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</si>
  <si>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t>
    <phoneticPr fontId="19"/>
  </si>
  <si>
    <t>HONOR OCEAN</t>
  </si>
  <si>
    <t>PEGASUS PACER</t>
  </si>
  <si>
    <t>PEGASUS PACER</t>
    <phoneticPr fontId="2"/>
  </si>
  <si>
    <t>PACIFIC BUSAN</t>
  </si>
  <si>
    <t>2445</t>
    <phoneticPr fontId="19"/>
  </si>
  <si>
    <t>2430</t>
    <phoneticPr fontId="2"/>
  </si>
  <si>
    <t>0254</t>
    <phoneticPr fontId="19"/>
  </si>
  <si>
    <t>0254</t>
    <phoneticPr fontId="2"/>
  </si>
  <si>
    <t>2455</t>
    <phoneticPr fontId="2"/>
  </si>
  <si>
    <t>1013</t>
    <phoneticPr fontId="2"/>
  </si>
  <si>
    <t>2456</t>
    <phoneticPr fontId="2"/>
  </si>
  <si>
    <t>2471</t>
    <phoneticPr fontId="19"/>
  </si>
  <si>
    <t>0546</t>
    <phoneticPr fontId="19"/>
  </si>
  <si>
    <t>0218</t>
    <phoneticPr fontId="2"/>
  </si>
  <si>
    <t>0547</t>
    <phoneticPr fontId="19"/>
  </si>
  <si>
    <t>DONGJIN GENIUS</t>
    <phoneticPr fontId="19"/>
  </si>
  <si>
    <t>0273</t>
    <phoneticPr fontId="19"/>
  </si>
  <si>
    <t>11/13-14</t>
    <phoneticPr fontId="19"/>
  </si>
  <si>
    <t>11/12-12</t>
    <phoneticPr fontId="19"/>
  </si>
  <si>
    <t>11/15-15</t>
    <phoneticPr fontId="19"/>
  </si>
  <si>
    <t>PEGASUS TERA</t>
  </si>
  <si>
    <t>2425</t>
    <phoneticPr fontId="2"/>
  </si>
  <si>
    <t>0255</t>
    <phoneticPr fontId="19"/>
  </si>
  <si>
    <t>2446</t>
    <phoneticPr fontId="19"/>
  </si>
  <si>
    <t>0255</t>
    <phoneticPr fontId="2"/>
  </si>
  <si>
    <t>1014</t>
    <phoneticPr fontId="2"/>
  </si>
  <si>
    <t>2457</t>
    <phoneticPr fontId="2"/>
  </si>
  <si>
    <t>1015</t>
    <phoneticPr fontId="2"/>
  </si>
  <si>
    <t>2473</t>
    <phoneticPr fontId="19"/>
  </si>
  <si>
    <t>0548</t>
    <phoneticPr fontId="19"/>
  </si>
  <si>
    <t>0219</t>
    <phoneticPr fontId="2"/>
  </si>
  <si>
    <t>0549</t>
    <phoneticPr fontId="19"/>
  </si>
  <si>
    <t>11/20-21</t>
    <phoneticPr fontId="19"/>
  </si>
  <si>
    <t>11/19-19</t>
    <phoneticPr fontId="19"/>
  </si>
  <si>
    <t>11/22-22</t>
    <phoneticPr fontId="19"/>
  </si>
  <si>
    <t>11/20-20</t>
    <phoneticPr fontId="19"/>
  </si>
  <si>
    <t>11/21-22</t>
    <phoneticPr fontId="19"/>
  </si>
  <si>
    <t>2447</t>
    <phoneticPr fontId="19"/>
  </si>
  <si>
    <t>0274</t>
    <phoneticPr fontId="19"/>
  </si>
  <si>
    <t>0275</t>
    <phoneticPr fontId="19"/>
  </si>
  <si>
    <t>2426</t>
    <phoneticPr fontId="2"/>
  </si>
  <si>
    <t>HEUNG-A SARAH</t>
  </si>
  <si>
    <t>0256</t>
    <phoneticPr fontId="2"/>
  </si>
  <si>
    <t>2458</t>
    <phoneticPr fontId="2"/>
  </si>
  <si>
    <t>1016</t>
    <phoneticPr fontId="2"/>
  </si>
  <si>
    <t>2459</t>
    <phoneticPr fontId="2"/>
  </si>
  <si>
    <t>2475</t>
    <phoneticPr fontId="19"/>
  </si>
  <si>
    <t>0550</t>
    <phoneticPr fontId="19"/>
  </si>
  <si>
    <t>0220</t>
    <phoneticPr fontId="2"/>
  </si>
  <si>
    <t>0551</t>
    <phoneticPr fontId="19"/>
  </si>
  <si>
    <t>0276</t>
    <phoneticPr fontId="19"/>
  </si>
  <si>
    <t>2448</t>
    <phoneticPr fontId="19"/>
  </si>
  <si>
    <t>11/27-28</t>
    <phoneticPr fontId="19"/>
  </si>
  <si>
    <t>11/26-26</t>
    <phoneticPr fontId="19"/>
  </si>
  <si>
    <t>11/28-28</t>
    <phoneticPr fontId="19"/>
  </si>
  <si>
    <t>11/28-29</t>
    <phoneticPr fontId="19"/>
  </si>
  <si>
    <t>11/29-29</t>
    <phoneticPr fontId="19"/>
  </si>
  <si>
    <t>SKIP</t>
    <phoneticPr fontId="19"/>
  </si>
  <si>
    <t>※</t>
    <phoneticPr fontId="19"/>
  </si>
  <si>
    <t>☆配船入れ替え</t>
  </si>
  <si>
    <t>※遅延回復の為、SKIP</t>
  </si>
  <si>
    <t>2402</t>
    <phoneticPr fontId="2"/>
  </si>
  <si>
    <t>2403</t>
    <phoneticPr fontId="2"/>
  </si>
  <si>
    <t>2404</t>
    <phoneticPr fontId="2"/>
  </si>
  <si>
    <t>0256</t>
    <phoneticPr fontId="19"/>
  </si>
  <si>
    <t>2405</t>
    <phoneticPr fontId="2"/>
  </si>
  <si>
    <t>2431</t>
    <phoneticPr fontId="2"/>
  </si>
  <si>
    <t>0257</t>
    <phoneticPr fontId="19"/>
  </si>
  <si>
    <t>SKIP</t>
    <phoneticPr fontId="2"/>
  </si>
  <si>
    <t>-</t>
    <phoneticPr fontId="2"/>
  </si>
  <si>
    <t>☆</t>
    <phoneticPr fontId="2"/>
  </si>
  <si>
    <t>0257</t>
    <phoneticPr fontId="2"/>
  </si>
  <si>
    <t>1017</t>
    <phoneticPr fontId="2"/>
  </si>
  <si>
    <t>2460</t>
    <phoneticPr fontId="2"/>
  </si>
  <si>
    <t>1018</t>
    <phoneticPr fontId="2"/>
  </si>
  <si>
    <t>2477</t>
    <phoneticPr fontId="19"/>
  </si>
  <si>
    <t>0552</t>
    <phoneticPr fontId="19"/>
  </si>
  <si>
    <t>0221</t>
    <phoneticPr fontId="2"/>
  </si>
  <si>
    <t>0553</t>
    <phoneticPr fontId="19"/>
  </si>
  <si>
    <t>-</t>
    <phoneticPr fontId="19"/>
  </si>
  <si>
    <t>12/4-5</t>
    <phoneticPr fontId="19"/>
  </si>
  <si>
    <t>12/4-5</t>
    <phoneticPr fontId="19"/>
  </si>
  <si>
    <t>12/3-3</t>
    <phoneticPr fontId="19"/>
  </si>
  <si>
    <t>12/6-6</t>
    <phoneticPr fontId="19"/>
  </si>
  <si>
    <t>12/4-4</t>
    <phoneticPr fontId="19"/>
  </si>
  <si>
    <t>12/5-6</t>
    <phoneticPr fontId="19"/>
  </si>
  <si>
    <t>SKY AURORA</t>
    <phoneticPr fontId="19"/>
  </si>
  <si>
    <t>DONGJIN GENIUS</t>
    <phoneticPr fontId="19"/>
  </si>
  <si>
    <t>DONGJIN NAGOYA</t>
    <phoneticPr fontId="19"/>
  </si>
  <si>
    <t>SKY GLORY</t>
    <phoneticPr fontId="19"/>
  </si>
  <si>
    <t>2449</t>
    <phoneticPr fontId="19"/>
  </si>
  <si>
    <t>0277</t>
    <phoneticPr fontId="19"/>
  </si>
  <si>
    <t>0276</t>
    <phoneticPr fontId="19"/>
  </si>
  <si>
    <t>2448</t>
    <phoneticPr fontId="19"/>
  </si>
  <si>
    <t>☆遅延回復の為、SKIP</t>
    <rPh sb="1" eb="5">
      <t>チエンカイフク</t>
    </rPh>
    <rPh sb="6" eb="7">
      <t>タメ</t>
    </rPh>
    <phoneticPr fontId="2"/>
  </si>
  <si>
    <t>DONGJIN GENIUS</t>
    <phoneticPr fontId="19"/>
  </si>
  <si>
    <t>0272</t>
    <phoneticPr fontId="19"/>
  </si>
  <si>
    <t>★DONGJIN GENIUS 0273 MOJI SKIPにつき、DONGJIN GENIUS 0272NにてCOVER</t>
    <phoneticPr fontId="19"/>
  </si>
  <si>
    <t>○★</t>
    <phoneticPr fontId="19"/>
  </si>
  <si>
    <t>DONGJIN NAGOYA</t>
    <phoneticPr fontId="19"/>
  </si>
  <si>
    <t>0273</t>
    <phoneticPr fontId="19"/>
  </si>
  <si>
    <t>N</t>
    <phoneticPr fontId="19"/>
  </si>
  <si>
    <t>○</t>
    <phoneticPr fontId="19"/>
  </si>
  <si>
    <t>○本船入れ替え</t>
    <rPh sb="1" eb="3">
      <t>ホンセン</t>
    </rPh>
    <rPh sb="3" eb="4">
      <t>イ</t>
    </rPh>
    <rPh sb="5" eb="6">
      <t>カ</t>
    </rPh>
    <phoneticPr fontId="19"/>
  </si>
  <si>
    <t>2444</t>
    <phoneticPr fontId="19"/>
  </si>
  <si>
    <t>11/13-13</t>
    <phoneticPr fontId="19"/>
  </si>
  <si>
    <t>●</t>
    <phoneticPr fontId="19"/>
  </si>
  <si>
    <t>●本船変更</t>
    <rPh sb="1" eb="5">
      <t>ホンセンヘンコウ</t>
    </rPh>
    <phoneticPr fontId="19"/>
  </si>
  <si>
    <t>SKIP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</si>
</sst>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226">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77" fontId="80" fillId="0" borderId="9" xfId="1" applyNumberFormat="1" applyFont="1" applyBorder="1" applyAlignment="1">
      <alignment horizontal="center"/>
    </xf>
    <xf numFmtId="177" fontId="80" fillId="0" borderId="46"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6" fillId="0" borderId="3" xfId="1" applyNumberFormat="1" applyFont="1" applyBorder="1" applyAlignment="1">
      <alignment horizontal="left"/>
    </xf>
    <xf numFmtId="177" fontId="80" fillId="0" borderId="8" xfId="1" quotePrefix="1" applyNumberFormat="1" applyFont="1" applyBorder="1" applyAlignment="1">
      <alignment horizontal="center"/>
    </xf>
    <xf numFmtId="177" fontId="60" fillId="0" borderId="8" xfId="1" quotePrefix="1" applyNumberFormat="1" applyFont="1" applyBorder="1" applyAlignment="1">
      <alignment horizontal="center"/>
    </xf>
    <xf numFmtId="177" fontId="80" fillId="0" borderId="10" xfId="1" applyNumberFormat="1" applyFont="1" applyBorder="1" applyAlignment="1">
      <alignment horizontal="center"/>
    </xf>
    <xf numFmtId="14" fontId="76" fillId="0" borderId="0" xfId="1" applyNumberFormat="1" applyFont="1" applyAlignment="1">
      <alignment horizontal="left"/>
    </xf>
    <xf numFmtId="177" fontId="80" fillId="0" borderId="0" xfId="1" quotePrefix="1" applyNumberFormat="1" applyFont="1" applyAlignment="1">
      <alignment horizontal="center"/>
    </xf>
    <xf numFmtId="177" fontId="60" fillId="0" borderId="0" xfId="1" quotePrefix="1" applyNumberFormat="1" applyFont="1" applyAlignment="1">
      <alignment horizontal="center"/>
    </xf>
    <xf numFmtId="177" fontId="80" fillId="0" borderId="0" xfId="1" applyNumberFormat="1" applyFont="1" applyAlignment="1">
      <alignment horizontal="center"/>
    </xf>
    <xf numFmtId="49" fontId="76" fillId="0" borderId="0" xfId="1" applyNumberFormat="1" applyFont="1" applyAlignment="1">
      <alignment horizontal="right"/>
    </xf>
    <xf numFmtId="0" fontId="15" fillId="0" borderId="1" xfId="1" applyFont="1" applyBorder="1"/>
    <xf numFmtId="0" fontId="15" fillId="0" borderId="11" xfId="1" quotePrefix="1" applyFont="1" applyBorder="1" applyAlignment="1">
      <alignment horizontal="right"/>
    </xf>
    <xf numFmtId="0" fontId="15" fillId="0" borderId="12" xfId="1" applyFont="1" applyBorder="1" applyAlignment="1">
      <alignment horizontal="left"/>
    </xf>
    <xf numFmtId="177" fontId="80" fillId="0" borderId="4" xfId="1" quotePrefix="1" applyNumberFormat="1" applyFont="1" applyBorder="1" applyAlignment="1">
      <alignment horizontal="center"/>
    </xf>
    <xf numFmtId="177" fontId="60" fillId="0" borderId="4" xfId="1" quotePrefix="1" applyNumberFormat="1" applyFont="1" applyBorder="1" applyAlignment="1">
      <alignment horizontal="center"/>
    </xf>
    <xf numFmtId="177" fontId="80" fillId="0" borderId="5"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14" zoomScaleNormal="100" workbookViewId="0">
      <selection activeCell="F30" sqref="F30"/>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15">
        <v>45602</v>
      </c>
      <c r="U2" s="215"/>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23" t="s">
        <v>71</v>
      </c>
      <c r="C8" s="224"/>
      <c r="D8" s="224"/>
      <c r="E8" s="224"/>
      <c r="F8" s="224"/>
      <c r="G8" s="224"/>
      <c r="H8" s="224"/>
      <c r="I8" s="224"/>
      <c r="J8" s="224"/>
      <c r="M8" s="159" t="s">
        <v>8</v>
      </c>
      <c r="N8" s="42"/>
      <c r="O8" s="43"/>
      <c r="P8" s="42"/>
      <c r="Q8" s="42"/>
      <c r="R8" s="42"/>
      <c r="S8" s="42"/>
      <c r="T8" s="55"/>
    </row>
    <row r="9" spans="1:24" ht="19.5" x14ac:dyDescent="0.3">
      <c r="B9" s="216" t="s">
        <v>9</v>
      </c>
      <c r="C9" s="217"/>
      <c r="D9" s="217"/>
      <c r="E9" s="217"/>
      <c r="F9" s="21"/>
      <c r="G9" s="21"/>
      <c r="H9" s="21"/>
      <c r="I9" s="21"/>
      <c r="M9" s="219" t="s">
        <v>10</v>
      </c>
      <c r="N9" s="219"/>
      <c r="O9" s="219"/>
      <c r="P9" s="219"/>
      <c r="Q9" s="219"/>
      <c r="R9" s="219"/>
      <c r="S9" s="219"/>
      <c r="T9" s="219"/>
      <c r="U9" s="219"/>
      <c r="V9" s="219"/>
      <c r="W9" s="127"/>
    </row>
    <row r="10" spans="1:24" ht="15.95" customHeight="1" thickBot="1" x14ac:dyDescent="0.3">
      <c r="B10" s="218"/>
      <c r="C10" s="218"/>
      <c r="D10" s="218"/>
      <c r="E10" s="218"/>
      <c r="F10" s="29"/>
      <c r="G10" s="29"/>
      <c r="H10" s="1"/>
      <c r="I10" s="31"/>
      <c r="J10" s="29"/>
      <c r="M10" s="222"/>
      <c r="N10" s="222"/>
      <c r="O10" s="222"/>
      <c r="P10" s="222"/>
      <c r="Q10" s="222"/>
      <c r="R10" s="222"/>
      <c r="S10" s="222"/>
      <c r="T10" s="222"/>
      <c r="U10" s="222"/>
      <c r="V10" s="222"/>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4"/>
      <c r="B12" s="10" t="s">
        <v>122</v>
      </c>
      <c r="C12" s="2" t="s">
        <v>142</v>
      </c>
      <c r="D12" s="6" t="s">
        <v>24</v>
      </c>
      <c r="E12" s="71">
        <v>45605</v>
      </c>
      <c r="F12" s="57">
        <f>E12+2</f>
        <v>45607</v>
      </c>
      <c r="G12" s="57">
        <f>F12</f>
        <v>45607</v>
      </c>
      <c r="H12" s="57">
        <f>E12+3</f>
        <v>45608</v>
      </c>
      <c r="I12" s="99" t="s">
        <v>25</v>
      </c>
      <c r="J12" s="85">
        <f>E12+6</f>
        <v>45611</v>
      </c>
      <c r="K12" s="168"/>
      <c r="L12" s="105"/>
      <c r="M12" s="126" t="s">
        <v>84</v>
      </c>
      <c r="N12" s="164" t="s">
        <v>92</v>
      </c>
      <c r="O12" s="163" t="s">
        <v>26</v>
      </c>
      <c r="P12" s="71">
        <v>45606</v>
      </c>
      <c r="Q12" s="57" t="s">
        <v>27</v>
      </c>
      <c r="R12" s="71">
        <f>P12+2</f>
        <v>45608</v>
      </c>
      <c r="S12" s="57" t="s">
        <v>27</v>
      </c>
      <c r="T12" s="71">
        <f>P12+1</f>
        <v>45607</v>
      </c>
      <c r="U12" s="68" t="s">
        <v>27</v>
      </c>
      <c r="V12" s="71">
        <f>P12+3</f>
        <v>45609</v>
      </c>
      <c r="W12" s="67" t="s">
        <v>27</v>
      </c>
    </row>
    <row r="13" spans="1:24" ht="15.95" customHeight="1" x14ac:dyDescent="0.15">
      <c r="A13" s="194" t="s">
        <v>151</v>
      </c>
      <c r="B13" s="161" t="s">
        <v>101</v>
      </c>
      <c r="C13" s="13" t="s">
        <v>102</v>
      </c>
      <c r="D13" s="33" t="s">
        <v>28</v>
      </c>
      <c r="E13" s="82" t="s">
        <v>150</v>
      </c>
      <c r="F13" s="82" t="s">
        <v>149</v>
      </c>
      <c r="G13" s="63" t="str">
        <f>F13</f>
        <v>SKIP</v>
      </c>
      <c r="H13" s="82" t="s">
        <v>149</v>
      </c>
      <c r="I13" s="99" t="s">
        <v>25</v>
      </c>
      <c r="J13" s="85" t="s">
        <v>150</v>
      </c>
      <c r="K13" s="103"/>
      <c r="L13" s="105"/>
      <c r="M13" s="15" t="s">
        <v>29</v>
      </c>
      <c r="N13" s="13" t="s">
        <v>93</v>
      </c>
      <c r="O13" s="33" t="s">
        <v>30</v>
      </c>
      <c r="P13" s="84">
        <f>P12+1</f>
        <v>45607</v>
      </c>
      <c r="Q13" s="84">
        <f>P13-1</f>
        <v>45606</v>
      </c>
      <c r="R13" s="58">
        <f>P13+1</f>
        <v>45608</v>
      </c>
      <c r="S13" s="58">
        <f>R13</f>
        <v>45608</v>
      </c>
      <c r="T13" s="58">
        <f>P13+2</f>
        <v>45609</v>
      </c>
      <c r="U13" s="95">
        <f>T13</f>
        <v>45609</v>
      </c>
      <c r="V13" s="84">
        <f>P13+3</f>
        <v>45610</v>
      </c>
      <c r="W13" s="128" t="s">
        <v>27</v>
      </c>
    </row>
    <row r="14" spans="1:24" ht="15.95" customHeight="1" thickBot="1" x14ac:dyDescent="0.2">
      <c r="A14" s="194"/>
      <c r="B14" s="5" t="s">
        <v>31</v>
      </c>
      <c r="C14" s="14" t="s">
        <v>87</v>
      </c>
      <c r="D14" s="34" t="s">
        <v>30</v>
      </c>
      <c r="E14" s="83">
        <f>E12+3</f>
        <v>45608</v>
      </c>
      <c r="F14" s="60">
        <f>E14+3</f>
        <v>45611</v>
      </c>
      <c r="G14" s="60">
        <f t="shared" ref="G14:G17" si="0">+F14</f>
        <v>45611</v>
      </c>
      <c r="H14" s="60">
        <f>E14+4</f>
        <v>45612</v>
      </c>
      <c r="I14" s="119" t="s">
        <v>32</v>
      </c>
      <c r="J14" s="89">
        <f>H14+2</f>
        <v>45614</v>
      </c>
      <c r="K14" s="113"/>
      <c r="L14" s="105"/>
      <c r="M14" s="161" t="s">
        <v>33</v>
      </c>
      <c r="N14" s="13" t="s">
        <v>94</v>
      </c>
      <c r="O14" s="33" t="s">
        <v>34</v>
      </c>
      <c r="P14" s="86">
        <f>P12-2</f>
        <v>45604</v>
      </c>
      <c r="Q14" s="86" t="s">
        <v>27</v>
      </c>
      <c r="R14" s="86">
        <f>U14</f>
        <v>45610</v>
      </c>
      <c r="S14" s="61" t="s">
        <v>27</v>
      </c>
      <c r="T14" s="61" t="s">
        <v>27</v>
      </c>
      <c r="U14" s="92">
        <f>P14+6</f>
        <v>45610</v>
      </c>
      <c r="V14" s="86">
        <f>U14+1</f>
        <v>45611</v>
      </c>
      <c r="W14" s="129" t="s">
        <v>27</v>
      </c>
    </row>
    <row r="15" spans="1:24" ht="15.95" customHeight="1" thickBot="1" x14ac:dyDescent="0.2">
      <c r="A15" s="194"/>
      <c r="B15" s="10" t="s">
        <v>122</v>
      </c>
      <c r="C15" s="2" t="s">
        <v>143</v>
      </c>
      <c r="D15" s="6" t="s">
        <v>24</v>
      </c>
      <c r="E15" s="71">
        <f>E12+7</f>
        <v>45612</v>
      </c>
      <c r="F15" s="57">
        <f>F12+7</f>
        <v>45614</v>
      </c>
      <c r="G15" s="57">
        <f t="shared" si="0"/>
        <v>45614</v>
      </c>
      <c r="H15" s="57">
        <f>H12+7</f>
        <v>45615</v>
      </c>
      <c r="I15" s="99" t="s">
        <v>25</v>
      </c>
      <c r="J15" s="85">
        <f>J12+7</f>
        <v>45618</v>
      </c>
      <c r="K15" s="101"/>
      <c r="L15" s="105"/>
      <c r="M15" s="5" t="s">
        <v>29</v>
      </c>
      <c r="N15" s="14" t="s">
        <v>95</v>
      </c>
      <c r="O15" s="34" t="s">
        <v>30</v>
      </c>
      <c r="P15" s="83">
        <f>P12+4</f>
        <v>45610</v>
      </c>
      <c r="Q15" s="83" t="s">
        <v>27</v>
      </c>
      <c r="R15" s="60">
        <f>P15+2</f>
        <v>45612</v>
      </c>
      <c r="S15" s="60">
        <f>P15+1</f>
        <v>45611</v>
      </c>
      <c r="T15" s="60">
        <f>P15+1</f>
        <v>45611</v>
      </c>
      <c r="U15" s="119" t="s">
        <v>35</v>
      </c>
      <c r="V15" s="83">
        <f>P15+4</f>
        <v>45614</v>
      </c>
      <c r="W15" s="130">
        <f>P15+3</f>
        <v>45613</v>
      </c>
    </row>
    <row r="16" spans="1:24" ht="15.95" customHeight="1" x14ac:dyDescent="0.15">
      <c r="A16" s="194"/>
      <c r="B16" s="161" t="s">
        <v>74</v>
      </c>
      <c r="C16" s="13" t="s">
        <v>86</v>
      </c>
      <c r="D16" s="33" t="s">
        <v>28</v>
      </c>
      <c r="E16" s="82">
        <f>E15+1</f>
        <v>45613</v>
      </c>
      <c r="F16" s="63">
        <f>E16+2</f>
        <v>45615</v>
      </c>
      <c r="G16" s="63">
        <f t="shared" si="0"/>
        <v>45615</v>
      </c>
      <c r="H16" s="63">
        <f>G16+2</f>
        <v>45617</v>
      </c>
      <c r="I16" s="99" t="s">
        <v>25</v>
      </c>
      <c r="J16" s="85">
        <f>H16+2</f>
        <v>45619</v>
      </c>
      <c r="K16" s="114"/>
      <c r="L16" s="105"/>
      <c r="M16" s="126" t="s">
        <v>84</v>
      </c>
      <c r="N16" s="164" t="s">
        <v>109</v>
      </c>
      <c r="O16" s="163" t="s">
        <v>26</v>
      </c>
      <c r="P16" s="57">
        <f>P13+6</f>
        <v>45613</v>
      </c>
      <c r="Q16" s="57" t="s">
        <v>27</v>
      </c>
      <c r="R16" s="57">
        <f>T16+1</f>
        <v>45615</v>
      </c>
      <c r="S16" s="57" t="s">
        <v>27</v>
      </c>
      <c r="T16" s="57">
        <f>P16+1</f>
        <v>45614</v>
      </c>
      <c r="U16" s="68" t="s">
        <v>27</v>
      </c>
      <c r="V16" s="57">
        <f>R16+1</f>
        <v>45616</v>
      </c>
      <c r="W16" s="67" t="s">
        <v>27</v>
      </c>
    </row>
    <row r="17" spans="1:25" ht="15.95" customHeight="1" thickBot="1" x14ac:dyDescent="0.2">
      <c r="A17" s="194"/>
      <c r="B17" s="5" t="s">
        <v>31</v>
      </c>
      <c r="C17" s="14" t="s">
        <v>103</v>
      </c>
      <c r="D17" s="34" t="s">
        <v>30</v>
      </c>
      <c r="E17" s="83">
        <f>E14+7</f>
        <v>45615</v>
      </c>
      <c r="F17" s="60">
        <f>E17+3</f>
        <v>45618</v>
      </c>
      <c r="G17" s="60">
        <f t="shared" si="0"/>
        <v>45618</v>
      </c>
      <c r="H17" s="60">
        <f>G17+1</f>
        <v>45619</v>
      </c>
      <c r="I17" s="119" t="s">
        <v>32</v>
      </c>
      <c r="J17" s="89">
        <f>H17+2</f>
        <v>45621</v>
      </c>
      <c r="L17" s="105"/>
      <c r="M17" s="15" t="s">
        <v>29</v>
      </c>
      <c r="N17" s="13" t="s">
        <v>110</v>
      </c>
      <c r="O17" s="33" t="s">
        <v>30</v>
      </c>
      <c r="P17" s="84">
        <f>P13+7</f>
        <v>45614</v>
      </c>
      <c r="Q17" s="84">
        <f>P16</f>
        <v>45613</v>
      </c>
      <c r="R17" s="58">
        <f>P17+1</f>
        <v>45615</v>
      </c>
      <c r="S17" s="58">
        <f>R17</f>
        <v>45615</v>
      </c>
      <c r="T17" s="58">
        <f>P17+2</f>
        <v>45616</v>
      </c>
      <c r="U17" s="95">
        <f>T17</f>
        <v>45616</v>
      </c>
      <c r="V17" s="84">
        <f>P17+3</f>
        <v>45617</v>
      </c>
      <c r="W17" s="128" t="s">
        <v>27</v>
      </c>
    </row>
    <row r="18" spans="1:25" ht="15.95" customHeight="1" x14ac:dyDescent="0.15">
      <c r="A18" s="194"/>
      <c r="B18" s="10" t="s">
        <v>122</v>
      </c>
      <c r="C18" s="2" t="s">
        <v>144</v>
      </c>
      <c r="D18" s="6" t="s">
        <v>24</v>
      </c>
      <c r="E18" s="57">
        <f t="shared" ref="E18:E23" si="1">E15+7</f>
        <v>45619</v>
      </c>
      <c r="F18" s="57">
        <f>E18+2</f>
        <v>45621</v>
      </c>
      <c r="G18" s="57">
        <f>+F18</f>
        <v>45621</v>
      </c>
      <c r="H18" s="57">
        <f>G18+1</f>
        <v>45622</v>
      </c>
      <c r="I18" s="99" t="s">
        <v>25</v>
      </c>
      <c r="J18" s="85">
        <f>H18+3</f>
        <v>45625</v>
      </c>
      <c r="K18" s="114"/>
      <c r="L18" s="105"/>
      <c r="M18" s="161" t="s">
        <v>33</v>
      </c>
      <c r="N18" s="13" t="s">
        <v>111</v>
      </c>
      <c r="O18" s="33" t="s">
        <v>34</v>
      </c>
      <c r="P18" s="86">
        <f>P14+7</f>
        <v>45611</v>
      </c>
      <c r="Q18" s="86" t="s">
        <v>27</v>
      </c>
      <c r="R18" s="61">
        <f>U18</f>
        <v>45617</v>
      </c>
      <c r="S18" s="61" t="s">
        <v>27</v>
      </c>
      <c r="T18" s="61" t="s">
        <v>27</v>
      </c>
      <c r="U18" s="69">
        <f>P18+6</f>
        <v>45617</v>
      </c>
      <c r="V18" s="86">
        <f>U18+1</f>
        <v>45618</v>
      </c>
      <c r="W18" s="129" t="s">
        <v>27</v>
      </c>
    </row>
    <row r="19" spans="1:25" ht="15.95" customHeight="1" thickBot="1" x14ac:dyDescent="0.2">
      <c r="A19" s="194"/>
      <c r="B19" s="161" t="s">
        <v>72</v>
      </c>
      <c r="C19" s="13" t="s">
        <v>121</v>
      </c>
      <c r="D19" s="33" t="s">
        <v>28</v>
      </c>
      <c r="E19" s="84">
        <f t="shared" si="1"/>
        <v>45620</v>
      </c>
      <c r="F19" s="84">
        <f>E19+2</f>
        <v>45622</v>
      </c>
      <c r="G19" s="84">
        <f>F19</f>
        <v>45622</v>
      </c>
      <c r="H19" s="84">
        <f>E19+4</f>
        <v>45624</v>
      </c>
      <c r="I19" s="95" t="s">
        <v>25</v>
      </c>
      <c r="J19" s="88">
        <f>H19+2</f>
        <v>45626</v>
      </c>
      <c r="L19" s="105"/>
      <c r="M19" s="5" t="s">
        <v>29</v>
      </c>
      <c r="N19" s="14" t="s">
        <v>112</v>
      </c>
      <c r="O19" s="34" t="s">
        <v>30</v>
      </c>
      <c r="P19" s="83">
        <f t="shared" ref="P19:P21" si="2">P15+7</f>
        <v>45617</v>
      </c>
      <c r="Q19" s="83" t="s">
        <v>27</v>
      </c>
      <c r="R19" s="60">
        <f>P19+2</f>
        <v>45619</v>
      </c>
      <c r="S19" s="60">
        <f>P19+1</f>
        <v>45618</v>
      </c>
      <c r="T19" s="60">
        <f>P19+1</f>
        <v>45618</v>
      </c>
      <c r="U19" s="119" t="s">
        <v>35</v>
      </c>
      <c r="V19" s="83">
        <f>W19+1</f>
        <v>45621</v>
      </c>
      <c r="W19" s="130">
        <f>R19+1</f>
        <v>45620</v>
      </c>
    </row>
    <row r="20" spans="1:25" ht="15.95" customHeight="1" thickBot="1" x14ac:dyDescent="0.2">
      <c r="A20" s="194"/>
      <c r="B20" s="5" t="s">
        <v>31</v>
      </c>
      <c r="C20" s="14" t="s">
        <v>145</v>
      </c>
      <c r="D20" s="34" t="s">
        <v>30</v>
      </c>
      <c r="E20" s="83">
        <f t="shared" si="1"/>
        <v>45622</v>
      </c>
      <c r="F20" s="60">
        <f>E20+3</f>
        <v>45625</v>
      </c>
      <c r="G20" s="60">
        <f>F20</f>
        <v>45625</v>
      </c>
      <c r="H20" s="60">
        <f>G20+1</f>
        <v>45626</v>
      </c>
      <c r="I20" s="119" t="s">
        <v>32</v>
      </c>
      <c r="J20" s="89">
        <f>H20+2</f>
        <v>45628</v>
      </c>
      <c r="L20" s="105"/>
      <c r="M20" s="126" t="s">
        <v>84</v>
      </c>
      <c r="N20" s="164" t="s">
        <v>127</v>
      </c>
      <c r="O20" s="163" t="s">
        <v>26</v>
      </c>
      <c r="P20" s="57">
        <f t="shared" si="2"/>
        <v>45620</v>
      </c>
      <c r="Q20" s="57" t="s">
        <v>27</v>
      </c>
      <c r="R20" s="57">
        <f>T20+1</f>
        <v>45622</v>
      </c>
      <c r="S20" s="57" t="s">
        <v>27</v>
      </c>
      <c r="T20" s="57">
        <f>P20+1</f>
        <v>45621</v>
      </c>
      <c r="U20" s="68" t="s">
        <v>27</v>
      </c>
      <c r="V20" s="57">
        <f>R20+1</f>
        <v>45623</v>
      </c>
      <c r="W20" s="67" t="s">
        <v>27</v>
      </c>
    </row>
    <row r="21" spans="1:25" ht="15.95" customHeight="1" x14ac:dyDescent="0.15">
      <c r="A21" s="194"/>
      <c r="B21" s="10" t="s">
        <v>122</v>
      </c>
      <c r="C21" s="2" t="s">
        <v>146</v>
      </c>
      <c r="D21" s="6" t="s">
        <v>24</v>
      </c>
      <c r="E21" s="57">
        <f t="shared" si="1"/>
        <v>45626</v>
      </c>
      <c r="F21" s="57">
        <f>E21+2</f>
        <v>45628</v>
      </c>
      <c r="G21" s="57">
        <f>+F21</f>
        <v>45628</v>
      </c>
      <c r="H21" s="57">
        <f>G21+1</f>
        <v>45629</v>
      </c>
      <c r="I21" s="99" t="s">
        <v>25</v>
      </c>
      <c r="J21" s="85">
        <f>H21+3</f>
        <v>45632</v>
      </c>
      <c r="L21" s="105"/>
      <c r="M21" s="15" t="s">
        <v>29</v>
      </c>
      <c r="N21" s="13" t="s">
        <v>128</v>
      </c>
      <c r="O21" s="33" t="s">
        <v>30</v>
      </c>
      <c r="P21" s="84">
        <f t="shared" si="2"/>
        <v>45621</v>
      </c>
      <c r="Q21" s="84">
        <f>W19</f>
        <v>45620</v>
      </c>
      <c r="R21" s="58">
        <f>P21+1</f>
        <v>45622</v>
      </c>
      <c r="S21" s="58">
        <f>R21</f>
        <v>45622</v>
      </c>
      <c r="T21" s="58">
        <f>P21+2</f>
        <v>45623</v>
      </c>
      <c r="U21" s="95">
        <f>T21</f>
        <v>45623</v>
      </c>
      <c r="V21" s="84">
        <f>P21+3</f>
        <v>45624</v>
      </c>
      <c r="W21" s="128" t="s">
        <v>27</v>
      </c>
    </row>
    <row r="22" spans="1:25" ht="15.95" customHeight="1" x14ac:dyDescent="0.15">
      <c r="A22" s="194"/>
      <c r="B22" s="161" t="s">
        <v>74</v>
      </c>
      <c r="C22" s="13" t="s">
        <v>147</v>
      </c>
      <c r="D22" s="33" t="s">
        <v>28</v>
      </c>
      <c r="E22" s="84">
        <f t="shared" si="1"/>
        <v>45627</v>
      </c>
      <c r="F22" s="84">
        <f>E22+2</f>
        <v>45629</v>
      </c>
      <c r="G22" s="84">
        <f>F22</f>
        <v>45629</v>
      </c>
      <c r="H22" s="84">
        <f>E22+4</f>
        <v>45631</v>
      </c>
      <c r="I22" s="95" t="s">
        <v>25</v>
      </c>
      <c r="J22" s="88">
        <f>H22+2</f>
        <v>45633</v>
      </c>
      <c r="L22" s="105"/>
      <c r="M22" s="161" t="s">
        <v>33</v>
      </c>
      <c r="N22" s="13" t="s">
        <v>129</v>
      </c>
      <c r="O22" s="33" t="s">
        <v>34</v>
      </c>
      <c r="P22" s="86">
        <f>P18+7</f>
        <v>45618</v>
      </c>
      <c r="Q22" s="86" t="s">
        <v>27</v>
      </c>
      <c r="R22" s="61">
        <f>U22</f>
        <v>45624</v>
      </c>
      <c r="S22" s="61" t="s">
        <v>27</v>
      </c>
      <c r="T22" s="61" t="s">
        <v>27</v>
      </c>
      <c r="U22" s="69">
        <f>P22+6</f>
        <v>45624</v>
      </c>
      <c r="V22" s="86">
        <f>U22+1</f>
        <v>45625</v>
      </c>
      <c r="W22" s="129" t="s">
        <v>27</v>
      </c>
    </row>
    <row r="23" spans="1:25" ht="15.95" customHeight="1" thickBot="1" x14ac:dyDescent="0.2">
      <c r="A23" s="194"/>
      <c r="B23" s="5" t="s">
        <v>31</v>
      </c>
      <c r="C23" s="14" t="s">
        <v>148</v>
      </c>
      <c r="D23" s="34" t="s">
        <v>30</v>
      </c>
      <c r="E23" s="83">
        <f t="shared" si="1"/>
        <v>45629</v>
      </c>
      <c r="F23" s="60">
        <f>E23+3</f>
        <v>45632</v>
      </c>
      <c r="G23" s="60">
        <f>F23</f>
        <v>45632</v>
      </c>
      <c r="H23" s="60">
        <f>G23+1</f>
        <v>45633</v>
      </c>
      <c r="I23" s="119" t="s">
        <v>32</v>
      </c>
      <c r="J23" s="89">
        <f>H23+2</f>
        <v>45635</v>
      </c>
      <c r="L23" s="105"/>
      <c r="M23" s="5" t="s">
        <v>29</v>
      </c>
      <c r="N23" s="14" t="s">
        <v>130</v>
      </c>
      <c r="O23" s="34" t="s">
        <v>30</v>
      </c>
      <c r="P23" s="83">
        <f t="shared" ref="P23:P24" si="3">P19+7</f>
        <v>45624</v>
      </c>
      <c r="Q23" s="83" t="s">
        <v>27</v>
      </c>
      <c r="R23" s="60">
        <f>P23+2</f>
        <v>45626</v>
      </c>
      <c r="S23" s="60">
        <f>P23+1</f>
        <v>45625</v>
      </c>
      <c r="T23" s="60">
        <f>S23</f>
        <v>45625</v>
      </c>
      <c r="U23" s="119" t="s">
        <v>35</v>
      </c>
      <c r="V23" s="83">
        <f>T23+3</f>
        <v>45628</v>
      </c>
      <c r="W23" s="130">
        <f>R23+1</f>
        <v>45627</v>
      </c>
    </row>
    <row r="24" spans="1:25" ht="15.95" customHeight="1" x14ac:dyDescent="0.15">
      <c r="B24" s="23" t="s">
        <v>175</v>
      </c>
      <c r="D24" s="35"/>
      <c r="E24" s="72"/>
      <c r="F24" s="72"/>
      <c r="I24" s="90"/>
      <c r="J24" s="72"/>
      <c r="K24" s="72"/>
      <c r="L24" s="105"/>
      <c r="M24" s="126" t="s">
        <v>84</v>
      </c>
      <c r="N24" s="164" t="s">
        <v>156</v>
      </c>
      <c r="O24" s="163" t="s">
        <v>26</v>
      </c>
      <c r="P24" s="57">
        <f t="shared" si="3"/>
        <v>45627</v>
      </c>
      <c r="Q24" s="57" t="s">
        <v>27</v>
      </c>
      <c r="R24" s="57">
        <f>T24+1</f>
        <v>45629</v>
      </c>
      <c r="S24" s="57" t="s">
        <v>27</v>
      </c>
      <c r="T24" s="57">
        <f>P24+1</f>
        <v>45628</v>
      </c>
      <c r="U24" s="68" t="s">
        <v>27</v>
      </c>
      <c r="V24" s="57">
        <f>R24+1</f>
        <v>45630</v>
      </c>
      <c r="W24" s="67" t="s">
        <v>27</v>
      </c>
    </row>
    <row r="25" spans="1:25" ht="15.95" customHeight="1" x14ac:dyDescent="0.15">
      <c r="B25" s="23"/>
      <c r="D25" s="35"/>
      <c r="E25" s="72"/>
      <c r="F25" s="72"/>
      <c r="I25" s="90"/>
      <c r="J25" s="72"/>
      <c r="K25" s="72"/>
      <c r="L25" s="105"/>
      <c r="M25" s="15" t="s">
        <v>29</v>
      </c>
      <c r="N25" s="13" t="s">
        <v>157</v>
      </c>
      <c r="O25" s="33" t="s">
        <v>30</v>
      </c>
      <c r="P25" s="84">
        <f>P21+7</f>
        <v>45628</v>
      </c>
      <c r="Q25" s="84">
        <f>W23</f>
        <v>45627</v>
      </c>
      <c r="R25" s="58">
        <f>P25+1</f>
        <v>45629</v>
      </c>
      <c r="S25" s="58">
        <f>R25</f>
        <v>45629</v>
      </c>
      <c r="T25" s="58">
        <f>P25+2</f>
        <v>45630</v>
      </c>
      <c r="U25" s="95">
        <f>T25</f>
        <v>45630</v>
      </c>
      <c r="V25" s="84">
        <f>P25+3</f>
        <v>45631</v>
      </c>
      <c r="W25" s="128" t="s">
        <v>27</v>
      </c>
    </row>
    <row r="26" spans="1:25" ht="15.95" customHeight="1" x14ac:dyDescent="0.15">
      <c r="B26" s="216" t="s">
        <v>36</v>
      </c>
      <c r="C26" s="216"/>
      <c r="D26" s="216"/>
      <c r="E26" s="216"/>
      <c r="F26" s="216"/>
      <c r="G26" s="216"/>
      <c r="H26" s="36"/>
      <c r="I26" s="36"/>
      <c r="J26" s="36"/>
      <c r="L26" s="105"/>
      <c r="M26" s="161" t="s">
        <v>33</v>
      </c>
      <c r="N26" s="13" t="s">
        <v>158</v>
      </c>
      <c r="O26" s="33" t="s">
        <v>34</v>
      </c>
      <c r="P26" s="86">
        <f>P22+7</f>
        <v>45625</v>
      </c>
      <c r="Q26" s="86" t="s">
        <v>27</v>
      </c>
      <c r="R26" s="61">
        <f>U26</f>
        <v>45631</v>
      </c>
      <c r="S26" s="61" t="s">
        <v>27</v>
      </c>
      <c r="T26" s="61" t="s">
        <v>27</v>
      </c>
      <c r="U26" s="69">
        <f>P26+6</f>
        <v>45631</v>
      </c>
      <c r="V26" s="86">
        <f>U26+1</f>
        <v>45632</v>
      </c>
      <c r="W26" s="129" t="s">
        <v>27</v>
      </c>
    </row>
    <row r="27" spans="1:25" ht="15.95" customHeight="1" thickBot="1" x14ac:dyDescent="0.2">
      <c r="B27" s="216"/>
      <c r="C27" s="216"/>
      <c r="D27" s="216"/>
      <c r="E27" s="216"/>
      <c r="F27" s="216"/>
      <c r="G27" s="216"/>
      <c r="H27" s="36"/>
      <c r="L27" s="105"/>
      <c r="M27" s="5" t="s">
        <v>29</v>
      </c>
      <c r="N27" s="14" t="s">
        <v>159</v>
      </c>
      <c r="O27" s="34" t="s">
        <v>30</v>
      </c>
      <c r="P27" s="83">
        <f>P23+7</f>
        <v>45631</v>
      </c>
      <c r="Q27" s="83" t="s">
        <v>27</v>
      </c>
      <c r="R27" s="60">
        <f>P27+2</f>
        <v>45633</v>
      </c>
      <c r="S27" s="60">
        <f>P27+1</f>
        <v>45632</v>
      </c>
      <c r="T27" s="60">
        <f>S27</f>
        <v>45632</v>
      </c>
      <c r="U27" s="119" t="s">
        <v>35</v>
      </c>
      <c r="V27" s="83">
        <f>T27+3</f>
        <v>45635</v>
      </c>
      <c r="W27" s="130">
        <f>R27+1</f>
        <v>45634</v>
      </c>
    </row>
    <row r="28" spans="1:25" ht="15.95" customHeight="1" thickBot="1" x14ac:dyDescent="0.2">
      <c r="B28" s="3" t="s">
        <v>18</v>
      </c>
      <c r="C28" s="27" t="s">
        <v>12</v>
      </c>
      <c r="D28" s="28"/>
      <c r="E28" s="28" t="s">
        <v>13</v>
      </c>
      <c r="F28" s="25" t="s">
        <v>37</v>
      </c>
      <c r="G28" s="25" t="s">
        <v>38</v>
      </c>
      <c r="H28" s="27" t="s">
        <v>17</v>
      </c>
      <c r="I28" s="26" t="s">
        <v>13</v>
      </c>
      <c r="L28" s="105"/>
      <c r="M28" s="23"/>
      <c r="N28" s="90"/>
      <c r="O28" s="35"/>
      <c r="P28" s="131"/>
      <c r="Q28" s="131"/>
      <c r="R28" s="72"/>
      <c r="S28" s="72"/>
      <c r="T28" s="72"/>
      <c r="U28" s="131"/>
      <c r="V28" s="131"/>
      <c r="W28" s="131"/>
    </row>
    <row r="29" spans="1:25" ht="15.95" customHeight="1" x14ac:dyDescent="0.15">
      <c r="A29" s="105"/>
      <c r="B29" s="4" t="s">
        <v>39</v>
      </c>
      <c r="C29" s="13" t="s">
        <v>85</v>
      </c>
      <c r="D29" s="33" t="s">
        <v>30</v>
      </c>
      <c r="E29" s="84">
        <v>45606</v>
      </c>
      <c r="F29" s="84" t="s">
        <v>189</v>
      </c>
      <c r="G29" s="86">
        <f>E29+4</f>
        <v>45610</v>
      </c>
      <c r="H29" s="92" t="s">
        <v>25</v>
      </c>
      <c r="I29" s="88">
        <f>E29+7</f>
        <v>45613</v>
      </c>
    </row>
    <row r="30" spans="1:25" ht="15.95" customHeight="1" thickBot="1" x14ac:dyDescent="0.2">
      <c r="A30" s="105"/>
      <c r="B30" s="5" t="s">
        <v>31</v>
      </c>
      <c r="C30" s="14" t="s">
        <v>88</v>
      </c>
      <c r="D30" s="34" t="s">
        <v>30</v>
      </c>
      <c r="E30" s="62">
        <f>E29+2</f>
        <v>45608</v>
      </c>
      <c r="F30" s="93">
        <f>E30+2</f>
        <v>45610</v>
      </c>
      <c r="G30" s="60" t="s">
        <v>27</v>
      </c>
      <c r="H30" s="119" t="s">
        <v>32</v>
      </c>
      <c r="I30" s="162">
        <f>J14</f>
        <v>45614</v>
      </c>
      <c r="L30" s="105"/>
      <c r="M30" s="132"/>
      <c r="R30" s="91"/>
      <c r="V30" s="81"/>
      <c r="W30" s="81"/>
    </row>
    <row r="31" spans="1:25" ht="15.95" customHeight="1" x14ac:dyDescent="0.15">
      <c r="A31" s="105"/>
      <c r="B31" s="4" t="s">
        <v>39</v>
      </c>
      <c r="C31" s="13" t="s">
        <v>104</v>
      </c>
      <c r="D31" s="33" t="s">
        <v>30</v>
      </c>
      <c r="E31" s="84">
        <f>E29+7</f>
        <v>45613</v>
      </c>
      <c r="F31" s="84">
        <f>E31+2</f>
        <v>45615</v>
      </c>
      <c r="G31" s="61">
        <f>E31+4</f>
        <v>45617</v>
      </c>
      <c r="H31" s="92" t="s">
        <v>25</v>
      </c>
      <c r="I31" s="88">
        <f>E31+7</f>
        <v>45620</v>
      </c>
      <c r="L31" s="105"/>
      <c r="M31" s="16"/>
      <c r="X31" s="104"/>
      <c r="Y31" s="104"/>
    </row>
    <row r="32" spans="1:25" ht="15.95" customHeight="1" thickBot="1" x14ac:dyDescent="0.2">
      <c r="A32" s="105"/>
      <c r="B32" s="5" t="s">
        <v>31</v>
      </c>
      <c r="C32" s="14" t="s">
        <v>105</v>
      </c>
      <c r="D32" s="34" t="s">
        <v>30</v>
      </c>
      <c r="E32" s="93">
        <f>E30+7</f>
        <v>45615</v>
      </c>
      <c r="F32" s="62">
        <f>E32+2</f>
        <v>45617</v>
      </c>
      <c r="G32" s="60" t="s">
        <v>27</v>
      </c>
      <c r="H32" s="119" t="s">
        <v>32</v>
      </c>
      <c r="I32" s="89">
        <f>E32+6</f>
        <v>45621</v>
      </c>
      <c r="Y32" s="104"/>
    </row>
    <row r="33" spans="1:25" ht="15.95" customHeight="1" x14ac:dyDescent="0.15">
      <c r="A33" s="105"/>
      <c r="B33" s="4" t="s">
        <v>39</v>
      </c>
      <c r="C33" s="13" t="s">
        <v>118</v>
      </c>
      <c r="D33" s="33" t="s">
        <v>30</v>
      </c>
      <c r="E33" s="58">
        <f>E31+7</f>
        <v>45620</v>
      </c>
      <c r="F33" s="58">
        <f t="shared" ref="F33" si="4">+E33+2</f>
        <v>45622</v>
      </c>
      <c r="G33" s="61">
        <f>+F33+2</f>
        <v>45624</v>
      </c>
      <c r="H33" s="92" t="s">
        <v>25</v>
      </c>
      <c r="I33" s="59">
        <f>G33+3</f>
        <v>45627</v>
      </c>
      <c r="Y33" s="104"/>
    </row>
    <row r="34" spans="1:25" ht="15.95" customHeight="1" thickBot="1" x14ac:dyDescent="0.2">
      <c r="A34" s="105"/>
      <c r="B34" s="5" t="s">
        <v>31</v>
      </c>
      <c r="C34" s="14" t="s">
        <v>123</v>
      </c>
      <c r="D34" s="34" t="s">
        <v>30</v>
      </c>
      <c r="E34" s="93">
        <f>E33+2</f>
        <v>45622</v>
      </c>
      <c r="F34" s="62">
        <f>E34+2</f>
        <v>45624</v>
      </c>
      <c r="G34" s="60" t="s">
        <v>27</v>
      </c>
      <c r="H34" s="119" t="s">
        <v>32</v>
      </c>
      <c r="I34" s="89">
        <f>F34+4</f>
        <v>45628</v>
      </c>
      <c r="L34" s="105"/>
      <c r="X34" s="104"/>
      <c r="Y34" s="104"/>
    </row>
    <row r="35" spans="1:25" ht="15.95" customHeight="1" x14ac:dyDescent="0.15">
      <c r="A35" s="105"/>
      <c r="B35" s="4" t="s">
        <v>39</v>
      </c>
      <c r="C35" s="13" t="s">
        <v>132</v>
      </c>
      <c r="D35" s="33" t="s">
        <v>30</v>
      </c>
      <c r="E35" s="58">
        <f>E33+7</f>
        <v>45627</v>
      </c>
      <c r="F35" s="58">
        <f t="shared" ref="F35" si="5">+E35+2</f>
        <v>45629</v>
      </c>
      <c r="G35" s="61">
        <f>+F35+2</f>
        <v>45631</v>
      </c>
      <c r="H35" s="92" t="s">
        <v>25</v>
      </c>
      <c r="I35" s="59">
        <f>G35+3</f>
        <v>45634</v>
      </c>
      <c r="J35" s="29"/>
      <c r="L35" s="105"/>
      <c r="X35" s="104"/>
      <c r="Y35" s="104"/>
    </row>
    <row r="36" spans="1:25" ht="15.95" customHeight="1" thickBot="1" x14ac:dyDescent="0.2">
      <c r="A36" s="105"/>
      <c r="B36" s="5" t="s">
        <v>31</v>
      </c>
      <c r="C36" s="14" t="s">
        <v>152</v>
      </c>
      <c r="D36" s="34" t="s">
        <v>30</v>
      </c>
      <c r="E36" s="93">
        <f>E35+2</f>
        <v>45629</v>
      </c>
      <c r="F36" s="62">
        <f>E36+2</f>
        <v>45631</v>
      </c>
      <c r="G36" s="60" t="s">
        <v>27</v>
      </c>
      <c r="H36" s="119" t="s">
        <v>32</v>
      </c>
      <c r="I36" s="89">
        <f>F36+4</f>
        <v>45635</v>
      </c>
      <c r="J36" s="29"/>
      <c r="L36" s="105"/>
      <c r="M36" s="225" t="s">
        <v>40</v>
      </c>
      <c r="N36" s="225"/>
      <c r="O36" s="225"/>
      <c r="P36" s="225"/>
      <c r="Q36" s="225"/>
      <c r="R36" s="225"/>
      <c r="S36" s="225"/>
      <c r="T36" s="225"/>
      <c r="U36" s="225"/>
      <c r="X36" s="104"/>
      <c r="Y36" s="104"/>
    </row>
    <row r="37" spans="1:25" ht="15.95" customHeight="1" x14ac:dyDescent="0.15">
      <c r="A37" s="105"/>
      <c r="B37" s="23"/>
      <c r="C37" s="90"/>
      <c r="D37" s="35"/>
      <c r="E37" s="131"/>
      <c r="F37" s="72"/>
      <c r="G37" s="72"/>
      <c r="H37" s="131"/>
      <c r="I37" s="131"/>
      <c r="J37" s="29"/>
      <c r="L37" s="105"/>
      <c r="M37" s="225"/>
      <c r="N37" s="225"/>
      <c r="O37" s="225"/>
      <c r="P37" s="225"/>
      <c r="Q37" s="225"/>
      <c r="R37" s="225"/>
      <c r="S37" s="225"/>
      <c r="T37" s="225"/>
      <c r="U37" s="225"/>
      <c r="X37" s="104"/>
      <c r="Y37" s="104"/>
    </row>
    <row r="38" spans="1:25" ht="15.95" customHeight="1" x14ac:dyDescent="0.15">
      <c r="A38" s="105"/>
      <c r="B38" s="219" t="s">
        <v>41</v>
      </c>
      <c r="C38" s="220"/>
      <c r="D38" s="220"/>
      <c r="E38" s="220"/>
      <c r="F38" s="36"/>
      <c r="G38" s="36"/>
      <c r="H38" s="36"/>
      <c r="M38" s="225"/>
      <c r="N38" s="225"/>
      <c r="O38" s="225"/>
      <c r="P38" s="225"/>
      <c r="Q38" s="225"/>
      <c r="R38" s="225"/>
      <c r="S38" s="225"/>
      <c r="T38" s="225"/>
      <c r="U38" s="225"/>
      <c r="X38" s="104"/>
      <c r="Y38" s="104"/>
    </row>
    <row r="39" spans="1:25" ht="15.95" customHeight="1" thickBot="1" x14ac:dyDescent="0.25">
      <c r="A39" s="105"/>
      <c r="B39" s="221"/>
      <c r="C39" s="221"/>
      <c r="D39" s="221"/>
      <c r="E39" s="221"/>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05"/>
      <c r="B41" s="15" t="s">
        <v>83</v>
      </c>
      <c r="C41" s="118" t="s">
        <v>89</v>
      </c>
      <c r="D41" s="11" t="s">
        <v>34</v>
      </c>
      <c r="E41" s="57">
        <v>45605</v>
      </c>
      <c r="F41" s="57">
        <f>E41+2</f>
        <v>45607</v>
      </c>
      <c r="G41" s="57">
        <f>F41</f>
        <v>45607</v>
      </c>
      <c r="H41" s="96">
        <f>E41+4</f>
        <v>45609</v>
      </c>
      <c r="I41" s="79"/>
      <c r="K41" s="94"/>
      <c r="M41" s="146" t="s">
        <v>42</v>
      </c>
      <c r="O41" s="147"/>
      <c r="P41" s="147"/>
      <c r="Q41" s="37"/>
      <c r="R41" s="37"/>
      <c r="S41" s="147"/>
      <c r="T41" s="146" t="s">
        <v>43</v>
      </c>
      <c r="U41" s="147"/>
      <c r="X41" s="29"/>
    </row>
    <row r="42" spans="1:25" ht="15.95" customHeight="1" x14ac:dyDescent="0.15">
      <c r="A42" s="105"/>
      <c r="B42" s="181" t="s">
        <v>81</v>
      </c>
      <c r="C42" s="13" t="s">
        <v>90</v>
      </c>
      <c r="D42" s="8" t="s">
        <v>34</v>
      </c>
      <c r="E42" s="173">
        <f>E41+2</f>
        <v>45607</v>
      </c>
      <c r="F42" s="174">
        <f>E42+2</f>
        <v>45609</v>
      </c>
      <c r="G42" s="174">
        <f>F42</f>
        <v>45609</v>
      </c>
      <c r="H42" s="175">
        <f>G42+3</f>
        <v>45612</v>
      </c>
      <c r="I42" s="133"/>
      <c r="K42" s="106"/>
      <c r="M42" s="106"/>
      <c r="O42" s="147"/>
      <c r="P42" s="147"/>
      <c r="Q42" s="37"/>
      <c r="R42" s="37"/>
      <c r="S42" s="147"/>
      <c r="U42" s="147"/>
      <c r="X42" s="104"/>
    </row>
    <row r="43" spans="1:25" ht="15.95" customHeight="1" thickBot="1" x14ac:dyDescent="0.2">
      <c r="A43" s="105"/>
      <c r="B43" s="5" t="s">
        <v>82</v>
      </c>
      <c r="C43" s="7" t="s">
        <v>91</v>
      </c>
      <c r="D43" s="9" t="s">
        <v>34</v>
      </c>
      <c r="E43" s="176">
        <f>E41+4</f>
        <v>45609</v>
      </c>
      <c r="F43" s="176">
        <f>E43+2</f>
        <v>45611</v>
      </c>
      <c r="G43" s="177">
        <f>F43</f>
        <v>45611</v>
      </c>
      <c r="H43" s="178">
        <f>F43+3</f>
        <v>45614</v>
      </c>
      <c r="K43" s="106"/>
      <c r="M43" s="37" t="s">
        <v>73</v>
      </c>
      <c r="O43" s="147"/>
      <c r="P43" s="147"/>
      <c r="Q43" s="37"/>
      <c r="R43" s="37"/>
      <c r="S43" s="147"/>
      <c r="T43" s="37" t="s">
        <v>47</v>
      </c>
      <c r="U43" s="147"/>
    </row>
    <row r="44" spans="1:25" ht="15.95" customHeight="1" x14ac:dyDescent="0.15">
      <c r="A44" s="105"/>
      <c r="B44" s="182" t="s">
        <v>81</v>
      </c>
      <c r="C44" s="118" t="s">
        <v>106</v>
      </c>
      <c r="D44" s="11" t="s">
        <v>34</v>
      </c>
      <c r="E44" s="71">
        <f>E41+7</f>
        <v>45612</v>
      </c>
      <c r="F44" s="57">
        <f>E44+2</f>
        <v>45614</v>
      </c>
      <c r="G44" s="57">
        <f>F44</f>
        <v>45614</v>
      </c>
      <c r="H44" s="96">
        <f>E44+4</f>
        <v>45616</v>
      </c>
      <c r="I44" s="133"/>
      <c r="K44" s="97"/>
      <c r="M44" s="37" t="s">
        <v>48</v>
      </c>
      <c r="O44" s="147"/>
      <c r="P44" s="147"/>
      <c r="Q44" s="147"/>
      <c r="R44" s="147"/>
      <c r="S44" s="147"/>
      <c r="T44" s="37" t="s">
        <v>49</v>
      </c>
      <c r="U44" s="147"/>
    </row>
    <row r="45" spans="1:25" ht="15.95" customHeight="1" x14ac:dyDescent="0.15">
      <c r="A45" s="105"/>
      <c r="B45" s="182" t="s">
        <v>82</v>
      </c>
      <c r="C45" s="13" t="s">
        <v>107</v>
      </c>
      <c r="D45" s="8" t="s">
        <v>34</v>
      </c>
      <c r="E45" s="82">
        <f>E42+7</f>
        <v>45614</v>
      </c>
      <c r="F45" s="63">
        <f>F42+7</f>
        <v>45616</v>
      </c>
      <c r="G45" s="63">
        <f>F45</f>
        <v>45616</v>
      </c>
      <c r="H45" s="100">
        <f>G45+3</f>
        <v>45619</v>
      </c>
      <c r="I45" s="133"/>
      <c r="K45" s="106"/>
      <c r="L45"/>
      <c r="M45" s="37" t="s">
        <v>50</v>
      </c>
      <c r="N45" s="147"/>
      <c r="O45" s="147"/>
      <c r="P45" s="147"/>
      <c r="Q45" s="147"/>
      <c r="R45" s="147"/>
      <c r="S45" s="146"/>
      <c r="T45" s="165" t="s">
        <v>51</v>
      </c>
      <c r="W45" s="104"/>
    </row>
    <row r="46" spans="1:25" ht="15.95" customHeight="1" thickBot="1" x14ac:dyDescent="0.2">
      <c r="A46" s="105"/>
      <c r="B46" s="5" t="s">
        <v>81</v>
      </c>
      <c r="C46" s="7" t="s">
        <v>108</v>
      </c>
      <c r="D46" s="9" t="s">
        <v>34</v>
      </c>
      <c r="E46" s="87">
        <f>E45+2</f>
        <v>45616</v>
      </c>
      <c r="F46" s="65">
        <f>E46+2</f>
        <v>45618</v>
      </c>
      <c r="G46" s="65">
        <f t="shared" ref="G46:G52" si="6">+F46</f>
        <v>45618</v>
      </c>
      <c r="H46" s="98">
        <f>G46+3</f>
        <v>45621</v>
      </c>
      <c r="K46" s="106"/>
      <c r="L46"/>
      <c r="M46" s="37" t="s">
        <v>52</v>
      </c>
      <c r="N46" s="147"/>
      <c r="O46" s="147"/>
      <c r="P46" s="147"/>
      <c r="Q46" s="147"/>
      <c r="R46" s="147"/>
      <c r="S46" s="148"/>
      <c r="T46" s="147"/>
      <c r="W46" s="29"/>
    </row>
    <row r="47" spans="1:25" ht="15.95" customHeight="1" x14ac:dyDescent="0.15">
      <c r="A47" s="105"/>
      <c r="B47" s="15" t="s">
        <v>83</v>
      </c>
      <c r="C47" s="118" t="s">
        <v>124</v>
      </c>
      <c r="D47" s="11" t="s">
        <v>34</v>
      </c>
      <c r="E47" s="71">
        <f>E44+7</f>
        <v>45619</v>
      </c>
      <c r="F47" s="57">
        <f>E47+2</f>
        <v>45621</v>
      </c>
      <c r="G47" s="57">
        <f>F47</f>
        <v>45621</v>
      </c>
      <c r="H47" s="96">
        <f>E47+4</f>
        <v>45623</v>
      </c>
      <c r="I47" s="102"/>
      <c r="K47" s="106"/>
      <c r="L47"/>
      <c r="M47" s="37" t="s">
        <v>53</v>
      </c>
      <c r="W47" s="29"/>
    </row>
    <row r="48" spans="1:25" ht="15.95" customHeight="1" x14ac:dyDescent="0.15">
      <c r="A48" s="105"/>
      <c r="B48" s="181" t="s">
        <v>81</v>
      </c>
      <c r="C48" s="13" t="s">
        <v>125</v>
      </c>
      <c r="D48" s="8" t="s">
        <v>34</v>
      </c>
      <c r="E48" s="63">
        <f>E45+7</f>
        <v>45621</v>
      </c>
      <c r="F48" s="63">
        <f t="shared" ref="F48:F52" si="7">+E48+2</f>
        <v>45623</v>
      </c>
      <c r="G48" s="63">
        <f t="shared" si="6"/>
        <v>45623</v>
      </c>
      <c r="H48" s="64">
        <f>+G48+3</f>
        <v>45626</v>
      </c>
      <c r="I48" s="102"/>
      <c r="K48" s="106"/>
      <c r="L48"/>
    </row>
    <row r="49" spans="1:23" ht="15.95" customHeight="1" thickBot="1" x14ac:dyDescent="0.2">
      <c r="A49" s="105"/>
      <c r="B49" s="5" t="s">
        <v>82</v>
      </c>
      <c r="C49" s="7" t="s">
        <v>126</v>
      </c>
      <c r="D49" s="9" t="s">
        <v>34</v>
      </c>
      <c r="E49" s="65">
        <f>+E48+2</f>
        <v>45623</v>
      </c>
      <c r="F49" s="65">
        <f t="shared" si="7"/>
        <v>45625</v>
      </c>
      <c r="G49" s="65">
        <f t="shared" si="6"/>
        <v>45625</v>
      </c>
      <c r="H49" s="66">
        <f>G49+3</f>
        <v>45628</v>
      </c>
      <c r="K49" s="106"/>
      <c r="L49"/>
    </row>
    <row r="50" spans="1:23" ht="15.95" customHeight="1" x14ac:dyDescent="0.15">
      <c r="A50" s="105"/>
      <c r="B50" s="182" t="s">
        <v>81</v>
      </c>
      <c r="C50" s="118" t="s">
        <v>153</v>
      </c>
      <c r="D50" s="11" t="s">
        <v>34</v>
      </c>
      <c r="E50" s="57">
        <f>H48</f>
        <v>45626</v>
      </c>
      <c r="F50" s="57">
        <f t="shared" si="7"/>
        <v>45628</v>
      </c>
      <c r="G50" s="57">
        <f t="shared" si="6"/>
        <v>45628</v>
      </c>
      <c r="H50" s="67">
        <f>+G50+2</f>
        <v>45630</v>
      </c>
      <c r="K50" s="106"/>
      <c r="L50"/>
    </row>
    <row r="51" spans="1:23" ht="15.95" customHeight="1" x14ac:dyDescent="0.15">
      <c r="A51" s="105"/>
      <c r="B51" s="182" t="s">
        <v>82</v>
      </c>
      <c r="C51" s="13" t="s">
        <v>154</v>
      </c>
      <c r="D51" s="8" t="s">
        <v>34</v>
      </c>
      <c r="E51" s="63">
        <f>+E50+2</f>
        <v>45628</v>
      </c>
      <c r="F51" s="63">
        <f t="shared" si="7"/>
        <v>45630</v>
      </c>
      <c r="G51" s="63">
        <f t="shared" si="6"/>
        <v>45630</v>
      </c>
      <c r="H51" s="64">
        <f>+G51+3</f>
        <v>45633</v>
      </c>
      <c r="K51" s="106"/>
      <c r="L51"/>
      <c r="W51" s="29"/>
    </row>
    <row r="52" spans="1:23" ht="15.95" customHeight="1" thickBot="1" x14ac:dyDescent="0.2">
      <c r="A52" s="105"/>
      <c r="B52" s="5" t="s">
        <v>81</v>
      </c>
      <c r="C52" s="7" t="s">
        <v>155</v>
      </c>
      <c r="D52" s="9" t="s">
        <v>34</v>
      </c>
      <c r="E52" s="65">
        <f>+E51+2</f>
        <v>45630</v>
      </c>
      <c r="F52" s="65">
        <f t="shared" si="7"/>
        <v>45632</v>
      </c>
      <c r="G52" s="65">
        <f t="shared" si="6"/>
        <v>45632</v>
      </c>
      <c r="H52" s="66">
        <f>G52+3</f>
        <v>45635</v>
      </c>
      <c r="K52" s="106"/>
      <c r="L52"/>
    </row>
    <row r="53" spans="1:23" ht="15.95" customHeight="1" x14ac:dyDescent="0.15">
      <c r="A53" s="105"/>
      <c r="B53" s="23"/>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5"/>
  <sheetViews>
    <sheetView zoomScaleNormal="100" workbookViewId="0">
      <selection activeCell="S3" sqref="S3"/>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45602</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thickBot="1" x14ac:dyDescent="0.25">
      <c r="A13" s="194" t="s">
        <v>183</v>
      </c>
      <c r="B13" s="209" t="s">
        <v>180</v>
      </c>
      <c r="C13" s="210" t="s">
        <v>181</v>
      </c>
      <c r="D13" s="211" t="s">
        <v>182</v>
      </c>
      <c r="E13" s="212">
        <v>45607</v>
      </c>
      <c r="F13" s="212" t="s">
        <v>35</v>
      </c>
      <c r="G13" s="212" t="s">
        <v>98</v>
      </c>
      <c r="H13" s="213" t="s">
        <v>35</v>
      </c>
      <c r="I13" s="212" t="s">
        <v>35</v>
      </c>
      <c r="J13" s="212" t="s">
        <v>35</v>
      </c>
      <c r="K13" s="212" t="s">
        <v>100</v>
      </c>
      <c r="L13" s="214">
        <v>45613</v>
      </c>
      <c r="M13"/>
    </row>
    <row r="14" spans="1:19" ht="21" customHeight="1" x14ac:dyDescent="0.2">
      <c r="A14" s="194" t="s">
        <v>179</v>
      </c>
      <c r="B14" s="192" t="s">
        <v>176</v>
      </c>
      <c r="C14" s="197" t="s">
        <v>177</v>
      </c>
      <c r="D14" s="198" t="s">
        <v>66</v>
      </c>
      <c r="E14" s="184">
        <v>45607</v>
      </c>
      <c r="F14" s="184" t="s">
        <v>100</v>
      </c>
      <c r="G14" s="184" t="s">
        <v>35</v>
      </c>
      <c r="H14" s="185" t="s">
        <v>99</v>
      </c>
      <c r="I14" s="184" t="s">
        <v>35</v>
      </c>
      <c r="J14" s="184" t="s">
        <v>35</v>
      </c>
      <c r="K14" s="184" t="s">
        <v>35</v>
      </c>
      <c r="L14" s="199">
        <v>45614</v>
      </c>
      <c r="M14"/>
    </row>
    <row r="15" spans="1:19" ht="21" customHeight="1" x14ac:dyDescent="0.2">
      <c r="A15" s="193" t="s">
        <v>187</v>
      </c>
      <c r="B15" s="179" t="s">
        <v>75</v>
      </c>
      <c r="C15" s="186" t="s">
        <v>185</v>
      </c>
      <c r="D15" s="187" t="s">
        <v>66</v>
      </c>
      <c r="E15" s="169">
        <v>45607</v>
      </c>
      <c r="F15" s="169" t="s">
        <v>35</v>
      </c>
      <c r="G15" s="169" t="s">
        <v>186</v>
      </c>
      <c r="H15" s="172" t="s">
        <v>35</v>
      </c>
      <c r="I15" s="169" t="s">
        <v>27</v>
      </c>
      <c r="J15" s="169" t="s">
        <v>35</v>
      </c>
      <c r="K15" s="169" t="s">
        <v>100</v>
      </c>
      <c r="L15" s="195">
        <v>45613</v>
      </c>
      <c r="M15"/>
      <c r="O15" s="1" t="s">
        <v>65</v>
      </c>
    </row>
    <row r="16" spans="1:19" ht="21" customHeight="1" thickBot="1" x14ac:dyDescent="0.25">
      <c r="A16" s="194" t="s">
        <v>139</v>
      </c>
      <c r="B16" s="170" t="s">
        <v>96</v>
      </c>
      <c r="C16" s="183" t="s">
        <v>97</v>
      </c>
      <c r="D16" s="188" t="s">
        <v>66</v>
      </c>
      <c r="E16" s="189" t="s">
        <v>35</v>
      </c>
      <c r="F16" s="189" t="s">
        <v>35</v>
      </c>
      <c r="G16" s="189" t="s">
        <v>35</v>
      </c>
      <c r="H16" s="190" t="s">
        <v>138</v>
      </c>
      <c r="I16" s="189" t="s">
        <v>27</v>
      </c>
      <c r="J16" s="189" t="s">
        <v>138</v>
      </c>
      <c r="K16" s="189" t="s">
        <v>138</v>
      </c>
      <c r="L16" s="196" t="s">
        <v>35</v>
      </c>
      <c r="M16"/>
    </row>
    <row r="17" spans="1:15" ht="21" customHeight="1" x14ac:dyDescent="0.2">
      <c r="A17" s="193" t="s">
        <v>80</v>
      </c>
      <c r="B17" s="179" t="s">
        <v>78</v>
      </c>
      <c r="C17" s="186" t="s">
        <v>118</v>
      </c>
      <c r="D17" s="187" t="s">
        <v>66</v>
      </c>
      <c r="E17" s="169">
        <v>45613</v>
      </c>
      <c r="F17" s="169" t="s">
        <v>113</v>
      </c>
      <c r="G17" s="169" t="s">
        <v>35</v>
      </c>
      <c r="H17" s="172" t="s">
        <v>35</v>
      </c>
      <c r="I17" s="169" t="s">
        <v>27</v>
      </c>
      <c r="J17" s="169" t="s">
        <v>35</v>
      </c>
      <c r="K17" s="169" t="s">
        <v>35</v>
      </c>
      <c r="L17" s="195">
        <v>45620</v>
      </c>
      <c r="M17"/>
    </row>
    <row r="18" spans="1:15" ht="21" customHeight="1" x14ac:dyDescent="0.2">
      <c r="B18" s="179" t="s">
        <v>67</v>
      </c>
      <c r="C18" s="186" t="s">
        <v>119</v>
      </c>
      <c r="D18" s="187" t="s">
        <v>66</v>
      </c>
      <c r="E18" s="169">
        <v>45614</v>
      </c>
      <c r="F18" s="169" t="s">
        <v>35</v>
      </c>
      <c r="G18" s="169" t="s">
        <v>113</v>
      </c>
      <c r="H18" s="172" t="s">
        <v>35</v>
      </c>
      <c r="I18" s="169" t="s">
        <v>27</v>
      </c>
      <c r="J18" s="169" t="s">
        <v>35</v>
      </c>
      <c r="K18" s="169" t="s">
        <v>115</v>
      </c>
      <c r="L18" s="195">
        <v>45620</v>
      </c>
      <c r="M18"/>
      <c r="O18" s="149" t="s">
        <v>42</v>
      </c>
    </row>
    <row r="19" spans="1:15" ht="21" customHeight="1" x14ac:dyDescent="0.2">
      <c r="B19" s="192" t="s">
        <v>76</v>
      </c>
      <c r="C19" s="197" t="s">
        <v>119</v>
      </c>
      <c r="D19" s="198" t="s">
        <v>66</v>
      </c>
      <c r="E19" s="184">
        <v>45614</v>
      </c>
      <c r="F19" s="184" t="s">
        <v>35</v>
      </c>
      <c r="G19" s="184" t="s">
        <v>35</v>
      </c>
      <c r="H19" s="185" t="s">
        <v>114</v>
      </c>
      <c r="I19" s="184" t="s">
        <v>116</v>
      </c>
      <c r="J19" s="184" t="s">
        <v>35</v>
      </c>
      <c r="K19" s="184" t="s">
        <v>35</v>
      </c>
      <c r="L19" s="199">
        <v>45617</v>
      </c>
      <c r="M19"/>
      <c r="O19" s="149"/>
    </row>
    <row r="20" spans="1:15" ht="21" customHeight="1" x14ac:dyDescent="0.2">
      <c r="A20" s="193" t="s">
        <v>80</v>
      </c>
      <c r="B20" s="179" t="s">
        <v>170</v>
      </c>
      <c r="C20" s="186" t="s">
        <v>104</v>
      </c>
      <c r="D20" s="187" t="s">
        <v>66</v>
      </c>
      <c r="E20" s="169">
        <v>45614</v>
      </c>
      <c r="F20" s="169" t="s">
        <v>35</v>
      </c>
      <c r="G20" s="169" t="s">
        <v>35</v>
      </c>
      <c r="H20" s="172" t="s">
        <v>35</v>
      </c>
      <c r="I20" s="169" t="s">
        <v>27</v>
      </c>
      <c r="J20" s="169" t="s">
        <v>113</v>
      </c>
      <c r="K20" s="169" t="s">
        <v>117</v>
      </c>
      <c r="L20" s="195">
        <v>45620</v>
      </c>
      <c r="M20" s="141"/>
      <c r="O20" s="142" t="s">
        <v>73</v>
      </c>
    </row>
    <row r="21" spans="1:15" ht="21" customHeight="1" thickBot="1" x14ac:dyDescent="0.25">
      <c r="B21" s="170" t="s">
        <v>96</v>
      </c>
      <c r="C21" s="183" t="s">
        <v>120</v>
      </c>
      <c r="D21" s="188" t="s">
        <v>66</v>
      </c>
      <c r="E21" s="189">
        <v>45617</v>
      </c>
      <c r="F21" s="189" t="s">
        <v>35</v>
      </c>
      <c r="G21" s="189" t="s">
        <v>35</v>
      </c>
      <c r="H21" s="190" t="s">
        <v>115</v>
      </c>
      <c r="I21" s="189" t="s">
        <v>27</v>
      </c>
      <c r="J21" s="189" t="s">
        <v>35</v>
      </c>
      <c r="K21" s="189" t="s">
        <v>35</v>
      </c>
      <c r="L21" s="196">
        <v>45620</v>
      </c>
      <c r="M21" s="180"/>
      <c r="O21" s="142"/>
    </row>
    <row r="22" spans="1:15" ht="21" customHeight="1" x14ac:dyDescent="0.2">
      <c r="A22" s="193"/>
      <c r="B22" s="179" t="s">
        <v>168</v>
      </c>
      <c r="C22" s="186" t="s">
        <v>131</v>
      </c>
      <c r="D22" s="187" t="s">
        <v>66</v>
      </c>
      <c r="E22" s="169">
        <v>45620</v>
      </c>
      <c r="F22" s="169" t="s">
        <v>133</v>
      </c>
      <c r="G22" s="169" t="s">
        <v>35</v>
      </c>
      <c r="H22" s="172" t="s">
        <v>35</v>
      </c>
      <c r="I22" s="169" t="s">
        <v>27</v>
      </c>
      <c r="J22" s="169" t="s">
        <v>35</v>
      </c>
      <c r="K22" s="169" t="s">
        <v>35</v>
      </c>
      <c r="L22" s="195">
        <v>45627</v>
      </c>
      <c r="M22" s="180"/>
      <c r="O22" s="142"/>
    </row>
    <row r="23" spans="1:15" ht="21" customHeight="1" x14ac:dyDescent="0.2">
      <c r="A23" s="194" t="s">
        <v>80</v>
      </c>
      <c r="B23" s="179" t="s">
        <v>167</v>
      </c>
      <c r="C23" s="186" t="s">
        <v>132</v>
      </c>
      <c r="D23" s="187" t="s">
        <v>66</v>
      </c>
      <c r="E23" s="169">
        <v>45621</v>
      </c>
      <c r="F23" s="169" t="s">
        <v>35</v>
      </c>
      <c r="G23" s="169" t="s">
        <v>133</v>
      </c>
      <c r="H23" s="172" t="s">
        <v>35</v>
      </c>
      <c r="I23" s="169" t="s">
        <v>27</v>
      </c>
      <c r="J23" s="169" t="s">
        <v>35</v>
      </c>
      <c r="K23" s="169" t="s">
        <v>137</v>
      </c>
      <c r="L23" s="195">
        <v>45627</v>
      </c>
      <c r="M23"/>
      <c r="O23" s="142" t="s">
        <v>48</v>
      </c>
    </row>
    <row r="24" spans="1:15" ht="21" customHeight="1" thickBot="1" x14ac:dyDescent="0.25">
      <c r="B24" s="170" t="s">
        <v>169</v>
      </c>
      <c r="C24" s="183" t="s">
        <v>120</v>
      </c>
      <c r="D24" s="200" t="s">
        <v>66</v>
      </c>
      <c r="E24" s="201">
        <v>45621</v>
      </c>
      <c r="F24" s="201" t="s">
        <v>35</v>
      </c>
      <c r="G24" s="201" t="s">
        <v>35</v>
      </c>
      <c r="H24" s="202" t="s">
        <v>134</v>
      </c>
      <c r="I24" s="201" t="s">
        <v>35</v>
      </c>
      <c r="J24" s="201" t="s">
        <v>135</v>
      </c>
      <c r="K24" s="201" t="s">
        <v>136</v>
      </c>
      <c r="L24" s="203">
        <v>45627</v>
      </c>
      <c r="M24"/>
      <c r="N24" s="79"/>
      <c r="O24" s="142" t="s">
        <v>50</v>
      </c>
    </row>
    <row r="25" spans="1:15" ht="21" customHeight="1" x14ac:dyDescent="0.2">
      <c r="A25" s="194" t="s">
        <v>80</v>
      </c>
      <c r="B25" s="192" t="s">
        <v>79</v>
      </c>
      <c r="C25" s="197" t="s">
        <v>171</v>
      </c>
      <c r="D25" s="198" t="s">
        <v>66</v>
      </c>
      <c r="E25" s="184">
        <v>45627</v>
      </c>
      <c r="F25" s="184" t="s">
        <v>161</v>
      </c>
      <c r="G25" s="184" t="s">
        <v>35</v>
      </c>
      <c r="H25" s="185" t="s">
        <v>35</v>
      </c>
      <c r="I25" s="184" t="s">
        <v>35</v>
      </c>
      <c r="J25" s="184" t="s">
        <v>35</v>
      </c>
      <c r="K25" s="184" t="s">
        <v>35</v>
      </c>
      <c r="L25" s="199">
        <v>45634</v>
      </c>
      <c r="M25"/>
      <c r="O25" s="142" t="s">
        <v>52</v>
      </c>
    </row>
    <row r="26" spans="1:15" ht="21" customHeight="1" x14ac:dyDescent="0.2">
      <c r="A26" s="193"/>
      <c r="B26" s="179" t="s">
        <v>76</v>
      </c>
      <c r="C26" s="186" t="s">
        <v>172</v>
      </c>
      <c r="D26" s="187" t="s">
        <v>66</v>
      </c>
      <c r="E26" s="169">
        <v>45627</v>
      </c>
      <c r="F26" s="169" t="s">
        <v>35</v>
      </c>
      <c r="G26" s="169" t="s">
        <v>162</v>
      </c>
      <c r="H26" s="172" t="s">
        <v>35</v>
      </c>
      <c r="I26" s="169" t="s">
        <v>27</v>
      </c>
      <c r="J26" s="169" t="s">
        <v>35</v>
      </c>
      <c r="K26" s="169" t="s">
        <v>164</v>
      </c>
      <c r="L26" s="195">
        <v>45634</v>
      </c>
      <c r="M26"/>
      <c r="O26" s="142" t="s">
        <v>68</v>
      </c>
    </row>
    <row r="27" spans="1:15" ht="21" customHeight="1" x14ac:dyDescent="0.2">
      <c r="B27" s="179" t="s">
        <v>77</v>
      </c>
      <c r="C27" s="186" t="s">
        <v>173</v>
      </c>
      <c r="D27" s="187" t="s">
        <v>66</v>
      </c>
      <c r="E27" s="169">
        <v>45628</v>
      </c>
      <c r="F27" s="169" t="s">
        <v>35</v>
      </c>
      <c r="G27" s="169" t="s">
        <v>35</v>
      </c>
      <c r="H27" s="172" t="s">
        <v>163</v>
      </c>
      <c r="I27" s="169" t="s">
        <v>165</v>
      </c>
      <c r="J27" s="169" t="s">
        <v>35</v>
      </c>
      <c r="K27" s="169" t="s">
        <v>35</v>
      </c>
      <c r="L27" s="195">
        <v>45631</v>
      </c>
      <c r="M27"/>
      <c r="O27" s="150"/>
    </row>
    <row r="28" spans="1:15" ht="21" customHeight="1" x14ac:dyDescent="0.2">
      <c r="A28" s="193" t="s">
        <v>80</v>
      </c>
      <c r="B28" s="192" t="s">
        <v>75</v>
      </c>
      <c r="C28" s="197" t="s">
        <v>174</v>
      </c>
      <c r="D28" s="198" t="s">
        <v>66</v>
      </c>
      <c r="E28" s="184">
        <v>45628</v>
      </c>
      <c r="F28" s="184" t="s">
        <v>160</v>
      </c>
      <c r="G28" s="184" t="s">
        <v>35</v>
      </c>
      <c r="H28" s="185" t="s">
        <v>35</v>
      </c>
      <c r="I28" s="184" t="s">
        <v>27</v>
      </c>
      <c r="J28" s="184" t="s">
        <v>162</v>
      </c>
      <c r="K28" s="184" t="s">
        <v>166</v>
      </c>
      <c r="L28" s="199">
        <v>45634</v>
      </c>
      <c r="M28"/>
      <c r="O28" s="149" t="s">
        <v>43</v>
      </c>
    </row>
    <row r="29" spans="1:15" ht="21" customHeight="1" thickBot="1" x14ac:dyDescent="0.25">
      <c r="A29" s="194"/>
      <c r="B29" s="170" t="s">
        <v>77</v>
      </c>
      <c r="C29" s="183" t="s">
        <v>172</v>
      </c>
      <c r="D29" s="200" t="s">
        <v>66</v>
      </c>
      <c r="E29" s="201">
        <v>45631</v>
      </c>
      <c r="F29" s="201" t="s">
        <v>35</v>
      </c>
      <c r="G29" s="201" t="s">
        <v>35</v>
      </c>
      <c r="H29" s="202" t="s">
        <v>164</v>
      </c>
      <c r="I29" s="201" t="s">
        <v>27</v>
      </c>
      <c r="J29" s="201" t="s">
        <v>35</v>
      </c>
      <c r="K29" s="201" t="s">
        <v>35</v>
      </c>
      <c r="L29" s="203">
        <v>45634</v>
      </c>
      <c r="M29"/>
      <c r="O29" s="142" t="s">
        <v>47</v>
      </c>
    </row>
    <row r="30" spans="1:15" ht="21" customHeight="1" x14ac:dyDescent="0.2">
      <c r="B30" s="191" t="s">
        <v>141</v>
      </c>
      <c r="C30" s="208"/>
      <c r="D30" s="204"/>
      <c r="E30" s="205"/>
      <c r="F30" s="205"/>
      <c r="G30" s="205"/>
      <c r="H30" s="206"/>
      <c r="I30" s="205"/>
      <c r="J30" s="205"/>
      <c r="K30" s="205"/>
      <c r="L30" s="207"/>
      <c r="O30" s="142"/>
    </row>
    <row r="31" spans="1:15" ht="21" customHeight="1" x14ac:dyDescent="0.2">
      <c r="B31" s="191" t="s">
        <v>178</v>
      </c>
      <c r="C31" s="208"/>
      <c r="D31" s="204"/>
      <c r="E31" s="205"/>
      <c r="F31" s="205"/>
      <c r="G31" s="205"/>
      <c r="H31" s="206"/>
      <c r="I31" s="205"/>
      <c r="J31" s="205"/>
      <c r="K31" s="205"/>
      <c r="L31" s="207"/>
      <c r="O31" s="142"/>
    </row>
    <row r="32" spans="1:15" ht="21" customHeight="1" x14ac:dyDescent="0.2">
      <c r="B32" s="191" t="s">
        <v>184</v>
      </c>
      <c r="C32" s="208"/>
      <c r="D32" s="204"/>
      <c r="E32" s="205"/>
      <c r="F32" s="205"/>
      <c r="G32" s="205"/>
      <c r="H32" s="206"/>
      <c r="I32" s="205"/>
      <c r="J32" s="205"/>
      <c r="K32" s="205"/>
      <c r="L32" s="207"/>
      <c r="O32" s="142"/>
    </row>
    <row r="33" spans="1:20" ht="21" customHeight="1" x14ac:dyDescent="0.2">
      <c r="B33" s="191" t="s">
        <v>188</v>
      </c>
      <c r="C33" s="208"/>
      <c r="D33" s="204"/>
      <c r="E33" s="205"/>
      <c r="F33" s="205"/>
      <c r="G33" s="205"/>
      <c r="H33" s="206"/>
      <c r="I33" s="205"/>
      <c r="J33" s="205"/>
      <c r="K33" s="205"/>
      <c r="L33" s="207"/>
      <c r="O33" s="142"/>
    </row>
    <row r="34" spans="1:20" ht="21" customHeight="1" x14ac:dyDescent="0.2">
      <c r="B34" s="191" t="s">
        <v>140</v>
      </c>
      <c r="O34" s="142"/>
    </row>
    <row r="35" spans="1:20" ht="21" customHeight="1" x14ac:dyDescent="0.2">
      <c r="B35" s="191"/>
      <c r="M35"/>
      <c r="O35" s="142"/>
    </row>
    <row r="36" spans="1:20" ht="21" customHeight="1" thickBot="1" x14ac:dyDescent="0.25">
      <c r="A36" s="167"/>
      <c r="B36" s="144" t="s">
        <v>69</v>
      </c>
      <c r="C36" s="38"/>
      <c r="D36" s="35"/>
      <c r="E36" s="36"/>
      <c r="F36" s="36"/>
      <c r="G36" s="36"/>
      <c r="H36" s="36"/>
      <c r="J36" s="131"/>
      <c r="M36"/>
      <c r="O36" s="142"/>
    </row>
    <row r="37" spans="1:20" ht="21" customHeight="1" x14ac:dyDescent="0.2">
      <c r="A37" s="167"/>
      <c r="B37" s="153" t="s">
        <v>70</v>
      </c>
      <c r="C37" s="39"/>
      <c r="D37" s="39"/>
      <c r="E37" s="39"/>
      <c r="F37" s="39"/>
      <c r="G37" s="39"/>
      <c r="H37" s="39"/>
      <c r="I37" s="40"/>
      <c r="M37"/>
    </row>
    <row r="38" spans="1:20" ht="21" customHeight="1" x14ac:dyDescent="0.2">
      <c r="A38" s="167"/>
      <c r="B38" s="154" t="s">
        <v>7</v>
      </c>
      <c r="C38" s="29"/>
      <c r="D38" s="29"/>
      <c r="E38" s="29"/>
      <c r="F38" s="29"/>
      <c r="G38" s="29"/>
      <c r="H38" s="29"/>
      <c r="I38" s="41"/>
      <c r="M38"/>
    </row>
    <row r="39" spans="1:20" ht="21" customHeight="1" thickBot="1" x14ac:dyDescent="0.25">
      <c r="A39" s="167"/>
      <c r="B39" s="155" t="s">
        <v>8</v>
      </c>
      <c r="C39" s="42"/>
      <c r="D39" s="43"/>
      <c r="E39" s="42"/>
      <c r="F39" s="42"/>
      <c r="G39" s="42"/>
      <c r="H39" s="42"/>
      <c r="I39" s="47"/>
      <c r="M39"/>
      <c r="O39" s="150"/>
    </row>
    <row r="40" spans="1:20" ht="18" customHeight="1" x14ac:dyDescent="0.2">
      <c r="O40" s="149"/>
    </row>
    <row r="41" spans="1:20" ht="18" customHeight="1" x14ac:dyDescent="0.2">
      <c r="L41" s="22"/>
      <c r="O41" s="149"/>
    </row>
    <row r="42" spans="1:20" ht="18" customHeight="1" x14ac:dyDescent="0.2">
      <c r="K42" s="115"/>
      <c r="L42" s="117"/>
      <c r="M42" s="123"/>
      <c r="O42" s="150"/>
      <c r="S42" s="115"/>
      <c r="T42" s="115"/>
    </row>
    <row r="43" spans="1:20" ht="18" customHeight="1" x14ac:dyDescent="0.2">
      <c r="M43" s="123"/>
      <c r="N43" s="29"/>
      <c r="O43" s="150"/>
      <c r="S43" s="115"/>
      <c r="T43" s="115"/>
    </row>
    <row r="44" spans="1:20" ht="18" customHeight="1" x14ac:dyDescent="0.2">
      <c r="M44" s="123"/>
      <c r="N44" s="22"/>
      <c r="O44" s="150"/>
      <c r="S44" s="115"/>
      <c r="T44" s="115"/>
    </row>
    <row r="45" spans="1:20" ht="18" customHeight="1" x14ac:dyDescent="0.2">
      <c r="N45" s="22"/>
      <c r="S45" s="115"/>
      <c r="T45" s="115"/>
    </row>
    <row r="46" spans="1:20" ht="18" customHeight="1" x14ac:dyDescent="0.15">
      <c r="N46" s="22"/>
      <c r="S46" s="22"/>
    </row>
    <row r="47" spans="1:20" ht="18" customHeight="1" x14ac:dyDescent="0.15">
      <c r="N47" s="22"/>
      <c r="O47" s="22"/>
      <c r="S47" s="22"/>
    </row>
    <row r="48" spans="1:20" ht="18" customHeight="1" x14ac:dyDescent="0.15">
      <c r="S48" s="22"/>
    </row>
    <row r="49" spans="11:19" ht="18" customHeight="1" x14ac:dyDescent="0.2">
      <c r="S49" s="70"/>
    </row>
    <row r="50" spans="11:19" ht="18" customHeight="1" x14ac:dyDescent="0.15">
      <c r="S50" s="23"/>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6" spans="11:19" x14ac:dyDescent="0.15">
      <c r="K56" s="29"/>
    </row>
    <row r="57" spans="11:19" ht="18" customHeight="1" x14ac:dyDescent="0.15"/>
    <row r="58" spans="11:19" ht="18" customHeight="1" x14ac:dyDescent="0.15"/>
    <row r="59" spans="11:19" ht="18" customHeight="1" x14ac:dyDescent="0.15"/>
    <row r="60" spans="11:19" ht="18" customHeight="1" x14ac:dyDescent="0.15"/>
    <row r="62" spans="11:19" ht="13.5" customHeight="1" x14ac:dyDescent="0.15"/>
    <row r="65" spans="12:12" x14ac:dyDescent="0.15">
      <c r="L65"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2024-11-06T01:29:38Z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