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26A6FC0E-9DA9-4BC7-AC02-3DFB7D54D26C}" xr6:coauthVersionLast="47" xr6:coauthVersionMax="47" xr10:uidLastSave="{00000000-0000-0000-0000-000000000000}"/>
  <bookViews>
    <workbookView xWindow="-120" yWindow="-120" windowWidth="20730" windowHeight="11160" xr2:uid="{00000000-000D-0000-FFFF-FFFF00000000}"/>
  </bookViews>
  <sheets>
    <sheet name="CNTR" sheetId="1" r:id="rId1"/>
    <sheet name="BULK" sheetId="2" r:id="rId2"/>
  </sheets>
  <calcPr calcId="181029"/>
</workbook>
</file>

<file path=xl/calcChain.xml><?xml version="1.0" encoding="utf-8"?>
<calcChain xmlns="http://schemas.openxmlformats.org/spreadsheetml/2006/main">
  <c r="P14" i="2" l="1"/>
  <c r="Q12" i="2"/>
  <c r="R12" i="2" s="1"/>
  <c r="P13" i="2" s="1"/>
  <c r="E29" i="1"/>
  <c r="P15" i="2" l="1"/>
  <c r="Q13" i="2"/>
  <c r="R13" i="2" s="1"/>
  <c r="P13" i="1"/>
  <c r="U13" i="1" s="1"/>
  <c r="V13" i="1" s="1"/>
  <c r="P16" i="1"/>
  <c r="R16" i="1" s="1"/>
  <c r="P15" i="1"/>
  <c r="F29" i="1"/>
  <c r="R12" i="1"/>
  <c r="E30" i="1"/>
  <c r="F12" i="1"/>
  <c r="Q14" i="2" l="1"/>
  <c r="R14" i="2" s="1"/>
  <c r="Q15" i="2" s="1"/>
  <c r="R15" i="2" s="1"/>
  <c r="P16" i="2" s="1"/>
  <c r="Q16" i="2" s="1"/>
  <c r="R16" i="2" s="1"/>
  <c r="P17" i="2" s="1"/>
  <c r="Q17" i="2" s="1"/>
  <c r="R17" i="2" s="1"/>
  <c r="P18" i="2" s="1"/>
  <c r="Q18" i="2" s="1"/>
  <c r="R18" i="2" s="1"/>
  <c r="P19" i="2" s="1"/>
  <c r="Q19" i="2" s="1"/>
  <c r="R19" i="2" s="1"/>
  <c r="S16" i="1"/>
  <c r="P14" i="1"/>
  <c r="Q14" i="1" s="1"/>
  <c r="R15" i="1"/>
  <c r="U15" i="1" s="1"/>
  <c r="V15" i="1" s="1"/>
  <c r="T12" i="1"/>
  <c r="V12" i="1" s="1"/>
  <c r="R14" i="1" l="1"/>
  <c r="S14" i="1" s="1"/>
  <c r="T14" i="1" s="1"/>
  <c r="V14" i="1" s="1"/>
  <c r="E13" i="1" l="1"/>
  <c r="E14" i="1" s="1"/>
  <c r="F14" i="1" s="1"/>
  <c r="G12" i="1"/>
  <c r="H12" i="1" s="1"/>
  <c r="J12" i="1" s="1"/>
  <c r="P17" i="1" l="1"/>
  <c r="P21" i="1"/>
  <c r="S21" i="1" s="1"/>
  <c r="F13" i="1"/>
  <c r="R21" i="1" l="1"/>
  <c r="E16" i="1"/>
  <c r="G13" i="1"/>
  <c r="H13" i="1" s="1"/>
  <c r="F16" i="1" l="1"/>
  <c r="G16" i="1" s="1"/>
  <c r="E17" i="1"/>
  <c r="F17" i="1" s="1"/>
  <c r="G14" i="1"/>
  <c r="H14" i="1" s="1"/>
  <c r="E19" i="1"/>
  <c r="E20" i="1" s="1"/>
  <c r="E23" i="1" s="1"/>
  <c r="J13" i="1"/>
  <c r="E15" i="1" s="1"/>
  <c r="F15" i="1" s="1"/>
  <c r="F19" i="1" l="1"/>
  <c r="G19" i="1" s="1"/>
  <c r="H19" i="1" s="1"/>
  <c r="H16" i="1"/>
  <c r="J16" i="1"/>
  <c r="J19" i="1" s="1"/>
  <c r="G17" i="1"/>
  <c r="H17" i="1" s="1"/>
  <c r="F20" i="1"/>
  <c r="G20" i="1" s="1"/>
  <c r="H20" i="1" s="1"/>
  <c r="F23" i="1"/>
  <c r="E18" i="1"/>
  <c r="F18" i="1" s="1"/>
  <c r="F28" i="1"/>
  <c r="G28" i="1" l="1"/>
  <c r="I28" i="1"/>
  <c r="G18" i="1"/>
  <c r="H18" i="1" s="1"/>
  <c r="J18" i="1" s="1"/>
  <c r="G15" i="1"/>
  <c r="H15" i="1" s="1"/>
  <c r="J15" i="1" s="1"/>
  <c r="E40" i="1" l="1"/>
  <c r="F39" i="1"/>
  <c r="E21" i="1"/>
  <c r="E41" i="1" l="1"/>
  <c r="F41" i="1" s="1"/>
  <c r="G41" i="1" s="1"/>
  <c r="H41" i="1" s="1"/>
  <c r="I41" i="1" s="1"/>
  <c r="E43" i="1"/>
  <c r="G39" i="1"/>
  <c r="F40" i="1"/>
  <c r="E44" i="1" l="1"/>
  <c r="F44" i="1" s="1"/>
  <c r="G44" i="1" s="1"/>
  <c r="H44" i="1" s="1"/>
  <c r="I44" i="1" s="1"/>
  <c r="E46" i="1"/>
  <c r="E47" i="1" s="1"/>
  <c r="F47" i="1" s="1"/>
  <c r="G47" i="1" s="1"/>
  <c r="H47" i="1" s="1"/>
  <c r="I47" i="1" s="1"/>
  <c r="F43" i="1"/>
  <c r="G43" i="1" s="1"/>
  <c r="I43" i="1" s="1"/>
  <c r="E45" i="1" s="1"/>
  <c r="F45" i="1" s="1"/>
  <c r="G45" i="1" s="1"/>
  <c r="I45" i="1" s="1"/>
  <c r="G40" i="1"/>
  <c r="I40" i="1" s="1"/>
  <c r="E42" i="1" s="1"/>
  <c r="F42" i="1" s="1"/>
  <c r="G42" i="1" s="1"/>
  <c r="I42" i="1" s="1"/>
  <c r="I39" i="1"/>
  <c r="E22" i="1"/>
  <c r="F46" i="1" l="1"/>
  <c r="G46" i="1" s="1"/>
  <c r="I46" i="1" s="1"/>
  <c r="E48" i="1" s="1"/>
  <c r="E49" i="1" s="1"/>
  <c r="E50" i="1" s="1"/>
  <c r="F50" i="1" s="1"/>
  <c r="G50" i="1" s="1"/>
  <c r="H50" i="1" s="1"/>
  <c r="I50" i="1" s="1"/>
  <c r="E31" i="1"/>
  <c r="F31" i="1" s="1"/>
  <c r="J21" i="1"/>
  <c r="F21" i="1"/>
  <c r="G21" i="1" s="1"/>
  <c r="H21" i="1" s="1"/>
  <c r="F49" i="1" l="1"/>
  <c r="G49" i="1" s="1"/>
  <c r="I49" i="1" s="1"/>
  <c r="F48" i="1"/>
  <c r="G48" i="1" s="1"/>
  <c r="I48" i="1" s="1"/>
  <c r="T16" i="1"/>
  <c r="F30" i="1"/>
  <c r="E32" i="1"/>
  <c r="E33" i="1" s="1"/>
  <c r="F33" i="1" s="1"/>
  <c r="J22" i="1"/>
  <c r="F22" i="1"/>
  <c r="G22" i="1" s="1"/>
  <c r="H22" i="1" s="1"/>
  <c r="V16" i="1" l="1"/>
  <c r="W16" i="1" s="1"/>
  <c r="G30" i="1"/>
  <c r="I30" i="1"/>
  <c r="E34" i="1"/>
  <c r="F32" i="1"/>
  <c r="G32" i="1" s="1"/>
  <c r="I32" i="1" s="1"/>
  <c r="G23" i="1"/>
  <c r="H23" i="1" s="1"/>
  <c r="F34" i="1" l="1"/>
  <c r="G34" i="1" s="1"/>
  <c r="I34" i="1" s="1"/>
  <c r="E35" i="1"/>
  <c r="F35" i="1" s="1"/>
  <c r="P18" i="1" l="1"/>
  <c r="P20" i="1"/>
  <c r="P22" i="1"/>
  <c r="P23" i="1" s="1"/>
  <c r="U23" i="1" s="1"/>
  <c r="V23" i="1" s="1"/>
  <c r="R17" i="1"/>
  <c r="T17" i="1" s="1"/>
  <c r="V17" i="1" s="1"/>
  <c r="U18" i="1" l="1"/>
  <c r="V18" i="1" s="1"/>
  <c r="P19" i="1"/>
  <c r="Q19" i="1" s="1"/>
  <c r="P27" i="1"/>
  <c r="P24" i="1"/>
  <c r="Q24" i="1" s="1"/>
  <c r="R22" i="1"/>
  <c r="T22" i="1" s="1"/>
  <c r="V22" i="1" s="1"/>
  <c r="U20" i="1"/>
  <c r="P25" i="1"/>
  <c r="R24" i="1" l="1"/>
  <c r="S24" i="1" s="1"/>
  <c r="T24" i="1" s="1"/>
  <c r="V24" i="1" s="1"/>
  <c r="P26" i="1" s="1"/>
  <c r="S26" i="1" s="1"/>
  <c r="R19" i="1"/>
  <c r="S19" i="1" s="1"/>
  <c r="T19" i="1" s="1"/>
  <c r="V19" i="1" s="1"/>
  <c r="R27" i="1"/>
  <c r="T27" i="1" s="1"/>
  <c r="V27" i="1" s="1"/>
  <c r="P28" i="1"/>
  <c r="U28" i="1" s="1"/>
  <c r="V28" i="1" s="1"/>
  <c r="T21" i="1"/>
  <c r="V21" i="1" s="1"/>
  <c r="W21" i="1" s="1"/>
  <c r="P29" i="1"/>
  <c r="Q29" i="1" s="1"/>
  <c r="V20" i="1"/>
  <c r="R20" i="1"/>
  <c r="U25" i="1"/>
  <c r="P30" i="1"/>
  <c r="R29" i="1" l="1"/>
  <c r="R26" i="1"/>
  <c r="T26" i="1" s="1"/>
  <c r="V26" i="1" s="1"/>
  <c r="W26" i="1" s="1"/>
  <c r="V25" i="1"/>
  <c r="R25" i="1"/>
  <c r="U30" i="1"/>
  <c r="S29" i="1" l="1"/>
  <c r="T29" i="1" s="1"/>
  <c r="V29" i="1" s="1"/>
  <c r="P31" i="1" s="1"/>
  <c r="S31" i="1" s="1"/>
  <c r="V30" i="1"/>
  <c r="R30" i="1"/>
  <c r="R31" i="1" l="1"/>
  <c r="T31" i="1"/>
  <c r="V31" i="1" l="1"/>
  <c r="W31" i="1" s="1"/>
</calcChain>
</file>

<file path=xl/sharedStrings.xml><?xml version="1.0" encoding="utf-8"?>
<sst xmlns="http://schemas.openxmlformats.org/spreadsheetml/2006/main" count="476" uniqueCount="175">
  <si>
    <t>VESSEL NAME</t>
  </si>
  <si>
    <t>釜　山</t>
    <rPh sb="0" eb="1">
      <t>カマ</t>
    </rPh>
    <rPh sb="2" eb="3">
      <t>ヤマ</t>
    </rPh>
    <phoneticPr fontId="2"/>
  </si>
  <si>
    <t>東　京</t>
    <rPh sb="0" eb="1">
      <t>ヒガシ</t>
    </rPh>
    <rPh sb="2" eb="3">
      <t>キョウ</t>
    </rPh>
    <phoneticPr fontId="2"/>
  </si>
  <si>
    <t>横　浜</t>
    <rPh sb="0" eb="1">
      <t>ヨコ</t>
    </rPh>
    <rPh sb="2" eb="3">
      <t>ハマ</t>
    </rPh>
    <phoneticPr fontId="2"/>
  </si>
  <si>
    <t>名古屋</t>
    <rPh sb="0" eb="3">
      <t>ナゴヤ</t>
    </rPh>
    <phoneticPr fontId="2"/>
  </si>
  <si>
    <t>蔚　山</t>
    <rPh sb="0" eb="1">
      <t>オトコヨモギ</t>
    </rPh>
    <rPh sb="2" eb="3">
      <t>ヤマ</t>
    </rPh>
    <phoneticPr fontId="2"/>
  </si>
  <si>
    <t>N</t>
  </si>
  <si>
    <t>-</t>
  </si>
  <si>
    <t>清　水</t>
    <rPh sb="0" eb="1">
      <t>キヨシ</t>
    </rPh>
    <rPh sb="2" eb="3">
      <t>ミズ</t>
    </rPh>
    <phoneticPr fontId="2"/>
  </si>
  <si>
    <t>四日市</t>
    <rPh sb="0" eb="3">
      <t>ヨッカイチ</t>
    </rPh>
    <phoneticPr fontId="2"/>
  </si>
  <si>
    <t>大　阪</t>
    <rPh sb="0" eb="1">
      <t>ダイ</t>
    </rPh>
    <rPh sb="2" eb="3">
      <t>サカ</t>
    </rPh>
    <phoneticPr fontId="2"/>
  </si>
  <si>
    <t>神　戸</t>
    <rPh sb="0" eb="1">
      <t>カミ</t>
    </rPh>
    <rPh sb="2" eb="3">
      <t>ト</t>
    </rPh>
    <phoneticPr fontId="2"/>
  </si>
  <si>
    <t>博　多</t>
    <rPh sb="0" eb="1">
      <t>ヒロシ</t>
    </rPh>
    <rPh sb="2" eb="3">
      <t>タ</t>
    </rPh>
    <phoneticPr fontId="2"/>
  </si>
  <si>
    <t>門　司</t>
    <rPh sb="0" eb="1">
      <t>モン</t>
    </rPh>
    <rPh sb="2" eb="3">
      <t>ツカサ</t>
    </rPh>
    <phoneticPr fontId="2"/>
  </si>
  <si>
    <t>徳　山</t>
    <rPh sb="0" eb="1">
      <t>トク</t>
    </rPh>
    <rPh sb="2" eb="3">
      <t>ヤマ</t>
    </rPh>
    <phoneticPr fontId="2"/>
  </si>
  <si>
    <t>ひびき</t>
  </si>
  <si>
    <t>E</t>
  </si>
  <si>
    <t>大阪事務所</t>
    <rPh sb="0" eb="2">
      <t>オオサカ</t>
    </rPh>
    <rPh sb="2" eb="4">
      <t>ジム</t>
    </rPh>
    <rPh sb="4" eb="5">
      <t>ショ</t>
    </rPh>
    <phoneticPr fontId="2"/>
  </si>
  <si>
    <t>東京事務所</t>
    <rPh sb="0" eb="2">
      <t>トウキョウ</t>
    </rPh>
    <rPh sb="2" eb="4">
      <t>ジム</t>
    </rPh>
    <rPh sb="4" eb="5">
      <t>ショ</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</si>
  <si>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</si>
  <si>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※ホームページ内→『SERVICE』→『動静・為替情報』</t>
    <rPh sb="7" eb="8">
      <t>ナイ</t>
    </rPh>
    <rPh sb="20" eb="22">
      <t>ドウセイ</t>
    </rPh>
    <rPh sb="23" eb="25">
      <t>カワセ</t>
    </rPh>
    <rPh sb="25" eb="27">
      <t>ジョウホウ</t>
    </rPh>
    <phoneticPr fontId="2"/>
  </si>
  <si>
    <t>釜  山</t>
    <rPh sb="0" eb="1">
      <t>カマ</t>
    </rPh>
    <rPh sb="3" eb="4">
      <t>ヤマ</t>
    </rPh>
    <phoneticPr fontId="2"/>
  </si>
  <si>
    <t>URL: http://www.dongjinagency.jp/</t>
    <phoneticPr fontId="20"/>
  </si>
  <si>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</si>
  <si>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</si>
  <si>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</si>
  <si>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☆本スケジュールは天候やその他事情により予告なく変更される場合が御座います。</t>
    <rPh sb="24" eb="26">
      <t>ヘンコウ</t>
    </rPh>
    <rPh sb="29" eb="31">
      <t>バアイ</t>
    </rPh>
    <phoneticPr fontId="20"/>
  </si>
  <si>
    <t>N</t>
    <phoneticPr fontId="20"/>
  </si>
  <si>
    <t>(ONDECK条件/CLASS:1,2,7は不可）</t>
    <rPh sb="7" eb="9">
      <t>ジョウケン</t>
    </rPh>
    <rPh sb="22" eb="24">
      <t>フカ</t>
    </rPh>
    <phoneticPr fontId="20"/>
  </si>
  <si>
    <t>VESSEL NAME</t>
    <phoneticPr fontId="20"/>
  </si>
  <si>
    <t>VOY.</t>
    <phoneticPr fontId="20"/>
  </si>
  <si>
    <t>門司</t>
    <rPh sb="0" eb="2">
      <t>モジ</t>
    </rPh>
    <phoneticPr fontId="20"/>
  </si>
  <si>
    <t>東進エージェンシー株式会社（日本総代理店）</t>
    <rPh sb="0" eb="2">
      <t>トウシン</t>
    </rPh>
    <rPh sb="9" eb="13">
      <t>カブシキガイシャ</t>
    </rPh>
    <rPh sb="14" eb="16">
      <t>ニホン</t>
    </rPh>
    <rPh sb="16" eb="20">
      <t>ソウダイリテン</t>
    </rPh>
    <phoneticPr fontId="20"/>
  </si>
  <si>
    <t>東進エージェンシー株式会社(日本総代理店）</t>
    <rPh sb="0" eb="2">
      <t>トウシン</t>
    </rPh>
    <rPh sb="9" eb="13">
      <t>カブシキガイシャ</t>
    </rPh>
    <rPh sb="14" eb="16">
      <t>ニホン</t>
    </rPh>
    <rPh sb="16" eb="20">
      <t>ソウダイリテン</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</si>
  <si>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20"/>
  </si>
  <si>
    <r>
      <rPr>
        <b/>
        <i/>
        <sz val="16"/>
        <rFont val="ＭＳ Ｐ明朝"/>
        <family val="1"/>
        <charset val="128"/>
      </rPr>
      <t>　</t>
    </r>
    <r>
      <rPr>
        <b/>
        <i/>
        <sz val="16"/>
        <rFont val="Times New Roman"/>
        <family val="1"/>
      </rPr>
      <t xml:space="preserve">              </t>
    </r>
    <phoneticPr fontId="20"/>
  </si>
  <si>
    <r>
      <rPr>
        <sz val="16"/>
        <rFont val="Times New Roman"/>
        <family val="1"/>
      </rPr>
      <t xml:space="preserve">        </t>
    </r>
    <r>
      <rPr>
        <u/>
        <sz val="16"/>
        <rFont val="Times New Roman"/>
        <family val="1"/>
      </rPr>
      <t xml:space="preserve"> BULK VESSEL SCHEDULE </t>
    </r>
    <phoneticPr fontId="20"/>
  </si>
  <si>
    <t>【FAX】 06-6120-2098</t>
    <phoneticPr fontId="20"/>
  </si>
  <si>
    <t xml:space="preserve">   DONGJIN SHIPPING CO., LTD.</t>
    <phoneticPr fontId="20"/>
  </si>
  <si>
    <t>-</t>
    <phoneticPr fontId="20"/>
  </si>
  <si>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20"/>
  </si>
  <si>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20"/>
  </si>
  <si>
    <t>九州事務所</t>
    <rPh sb="0" eb="2">
      <t>キュウシュウ</t>
    </rPh>
    <rPh sb="2" eb="4">
      <t>ジム</t>
    </rPh>
    <rPh sb="4" eb="5">
      <t>ショ</t>
    </rPh>
    <phoneticPr fontId="2"/>
  </si>
  <si>
    <t>【TEL】 06-6120-2100</t>
    <phoneticPr fontId="20"/>
  </si>
  <si>
    <t xml:space="preserve">【TEL】 092-661-7711 </t>
    <phoneticPr fontId="20"/>
  </si>
  <si>
    <t>【FAX】 092-661-7712</t>
    <phoneticPr fontId="20"/>
  </si>
  <si>
    <t>釜山旧港</t>
    <rPh sb="0" eb="2">
      <t>プサン</t>
    </rPh>
    <rPh sb="2" eb="3">
      <t>キュウ</t>
    </rPh>
    <rPh sb="3" eb="4">
      <t>コウ</t>
    </rPh>
    <phoneticPr fontId="2"/>
  </si>
  <si>
    <r>
      <rPr>
        <sz val="11"/>
        <rFont val="ＭＳ Ｐ明朝"/>
        <family val="1"/>
        <charset val="128"/>
      </rPr>
      <t>☆危険品積載</t>
    </r>
    <r>
      <rPr>
        <sz val="11"/>
        <rFont val="ＭＳ Ｐゴシック"/>
        <family val="3"/>
        <charset val="128"/>
      </rPr>
      <t>：</t>
    </r>
    <r>
      <rPr>
        <sz val="12"/>
        <rFont val="ＭＳ Ｐゴシック"/>
        <family val="3"/>
        <charset val="128"/>
      </rPr>
      <t>【</t>
    </r>
    <r>
      <rPr>
        <b/>
        <sz val="12"/>
        <rFont val="ＭＳ Ｐゴシック"/>
        <family val="3"/>
        <charset val="128"/>
      </rPr>
      <t>DONGJIN NAGOYA】【DONGJIN GENIUS】</t>
    </r>
    <r>
      <rPr>
        <sz val="11"/>
        <rFont val="ＭＳ Ｐ明朝"/>
        <family val="1"/>
        <charset val="128"/>
      </rPr>
      <t>にて取扱い可</t>
    </r>
    <rPh sb="1" eb="3">
      <t>キケン</t>
    </rPh>
    <rPh sb="3" eb="4">
      <t>ヒン</t>
    </rPh>
    <rPh sb="4" eb="6">
      <t>セキサイ</t>
    </rPh>
    <rPh sb="41" eb="43">
      <t>トリアツカ</t>
    </rPh>
    <rPh sb="44" eb="45">
      <t>カ</t>
    </rPh>
    <phoneticPr fontId="2"/>
  </si>
  <si>
    <r>
      <t xml:space="preserve">       </t>
    </r>
    <r>
      <rPr>
        <b/>
        <i/>
        <sz val="16"/>
        <rFont val="ＭＳ Ｐ明朝"/>
        <family val="1"/>
        <charset val="128"/>
      </rPr>
      <t/>
    </r>
    <phoneticPr fontId="20"/>
  </si>
  <si>
    <t>DONGJIN SHIPPING CO., LTD.</t>
    <phoneticPr fontId="20"/>
  </si>
  <si>
    <r>
      <rPr>
        <sz val="16"/>
        <rFont val="Times New Roman"/>
        <family val="1"/>
      </rPr>
      <t xml:space="preserve">             </t>
    </r>
    <r>
      <rPr>
        <sz val="18"/>
        <rFont val="Times New Roman"/>
        <family val="1"/>
      </rPr>
      <t/>
    </r>
    <phoneticPr fontId="20"/>
  </si>
  <si>
    <t>CONTAINER VESSEL SCHEDULE</t>
    <phoneticPr fontId="20"/>
  </si>
  <si>
    <r>
      <t>【TEL】</t>
    </r>
    <r>
      <rPr>
        <sz val="9"/>
        <rFont val="ＭＳ Ｐゴシック"/>
        <family val="3"/>
        <charset val="128"/>
      </rPr>
      <t xml:space="preserve"> 06-6120-2100</t>
    </r>
    <phoneticPr fontId="20"/>
  </si>
  <si>
    <r>
      <t xml:space="preserve">【FAX】 </t>
    </r>
    <r>
      <rPr>
        <sz val="9"/>
        <rFont val="ＭＳ Ｐゴシック"/>
        <family val="3"/>
        <charset val="128"/>
      </rPr>
      <t>06-6120-2098</t>
    </r>
    <phoneticPr fontId="20"/>
  </si>
  <si>
    <r>
      <rPr>
        <b/>
        <u/>
        <sz val="12"/>
        <rFont val="ＭＳ Ｐ明朝"/>
        <family val="1"/>
        <charset val="128"/>
      </rPr>
      <t>※印</t>
    </r>
    <r>
      <rPr>
        <u/>
        <sz val="12"/>
        <rFont val="ＭＳ Ｐ明朝"/>
        <family val="1"/>
        <charset val="128"/>
      </rPr>
      <t>の本船は遅れが生じております。　</t>
    </r>
    <phoneticPr fontId="20"/>
  </si>
  <si>
    <t>-</t>
    <phoneticPr fontId="2"/>
  </si>
  <si>
    <t>N</t>
    <phoneticPr fontId="2"/>
  </si>
  <si>
    <t>☆釜山新港向けはFCLのみ承っております。       ※印の本船は遅れが生じております。　</t>
    <rPh sb="1" eb="3">
      <t>プサン</t>
    </rPh>
    <rPh sb="3" eb="4">
      <t>シン</t>
    </rPh>
    <rPh sb="4" eb="5">
      <t>コウ</t>
    </rPh>
    <rPh sb="5" eb="6">
      <t>ム</t>
    </rPh>
    <rPh sb="13" eb="14">
      <t>ウケタマワ</t>
    </rPh>
    <phoneticPr fontId="20"/>
  </si>
  <si>
    <t>DONGJIN VENUS</t>
    <phoneticPr fontId="2"/>
  </si>
  <si>
    <t>SKY AURORA</t>
    <phoneticPr fontId="20"/>
  </si>
  <si>
    <t>DONGJIN FIDES</t>
    <phoneticPr fontId="2"/>
  </si>
  <si>
    <t>DONGJIN FIDES</t>
    <phoneticPr fontId="20"/>
  </si>
  <si>
    <t>釜山新港</t>
    <rPh sb="0" eb="2">
      <t>プサン</t>
    </rPh>
    <rPh sb="2" eb="4">
      <t>シンコウ</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</si>
  <si>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</si>
  <si>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【営業部】TEL: 03-6778-1801  FAX: 03-6778-1821</t>
    <rPh sb="1" eb="3">
      <t>エイギョウ</t>
    </rPh>
    <rPh sb="3" eb="4">
      <t>ブ</t>
    </rPh>
    <phoneticPr fontId="20"/>
  </si>
  <si>
    <t>【運航部】TEL: 03-6778-1802  FAX: 03-6778-1821</t>
    <rPh sb="1" eb="4">
      <t>ウンコウブ</t>
    </rPh>
    <phoneticPr fontId="20"/>
  </si>
  <si>
    <t>【管理部】TEL: 03-6778-1803  FAX: 03-6778-1822</t>
    <rPh sb="1" eb="3">
      <t>カンリ</t>
    </rPh>
    <rPh sb="3" eb="4">
      <t>ブ</t>
    </rPh>
    <phoneticPr fontId="20"/>
  </si>
  <si>
    <t>【B/Lカウンター】 TEL : 03-6778-1804 FAX :  03-6778-1823</t>
    <phoneticPr fontId="2"/>
  </si>
  <si>
    <t>呉</t>
    <rPh sb="0" eb="1">
      <t>クレ</t>
    </rPh>
    <phoneticPr fontId="20"/>
  </si>
  <si>
    <t>大阪</t>
    <rPh sb="0" eb="2">
      <t>オオサカ</t>
    </rPh>
    <phoneticPr fontId="20"/>
  </si>
  <si>
    <t>神戸</t>
    <rPh sb="0" eb="2">
      <t>コウベ</t>
    </rPh>
    <phoneticPr fontId="20"/>
  </si>
  <si>
    <t>SKY GLORY</t>
    <phoneticPr fontId="20"/>
  </si>
  <si>
    <t>DONGJIN NAGOYA</t>
    <phoneticPr fontId="20"/>
  </si>
  <si>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20"/>
  </si>
  <si>
    <t>DONGJIN GENIUS</t>
    <phoneticPr fontId="20"/>
  </si>
  <si>
    <t>福岡県福岡市東区みなと香椎２丁目５−７ ３階</t>
    <rPh sb="21" eb="22">
      <t>カイ</t>
    </rPh>
    <phoneticPr fontId="20"/>
  </si>
  <si>
    <t>福岡県福岡市東区みなと香椎２丁目５−７ 3階</t>
    <rPh sb="21" eb="22">
      <t>カイ</t>
    </rPh>
    <phoneticPr fontId="2"/>
  </si>
  <si>
    <t>PANCON HARMONY</t>
    <phoneticPr fontId="2"/>
  </si>
  <si>
    <t>DONGJIN CONTINENTAL</t>
    <phoneticPr fontId="2"/>
  </si>
  <si>
    <t>W</t>
    <phoneticPr fontId="20"/>
  </si>
  <si>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</si>
  <si>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N</t>
    <phoneticPr fontId="20"/>
  </si>
  <si>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20"/>
  </si>
  <si>
    <t>【B/Lカウンター】 TEL : 03-6778-1804 FAX : 03-6778-1823</t>
    <phoneticPr fontId="2"/>
  </si>
  <si>
    <t>-</t>
    <phoneticPr fontId="20"/>
  </si>
  <si>
    <t>HEUNG-A SARAH</t>
    <phoneticPr fontId="20"/>
  </si>
  <si>
    <t>PEGASUS ZETTA</t>
    <phoneticPr fontId="20"/>
  </si>
  <si>
    <t>-</t>
    <phoneticPr fontId="20"/>
  </si>
  <si>
    <t>-</t>
    <phoneticPr fontId="20"/>
  </si>
  <si>
    <t>OSAKA VOYAGER</t>
    <phoneticPr fontId="20"/>
  </si>
  <si>
    <t>HEUNG-A ULSAN</t>
    <phoneticPr fontId="20"/>
  </si>
  <si>
    <t>W</t>
    <phoneticPr fontId="20"/>
  </si>
  <si>
    <t>-</t>
    <phoneticPr fontId="20"/>
  </si>
  <si>
    <t>HAKATA VOYAGER</t>
    <phoneticPr fontId="2"/>
  </si>
  <si>
    <t>DONGJIN FORTUNE</t>
    <phoneticPr fontId="2"/>
  </si>
  <si>
    <t>-</t>
    <phoneticPr fontId="20"/>
  </si>
  <si>
    <t>PEGASUS YOTTA</t>
    <phoneticPr fontId="20"/>
  </si>
  <si>
    <t>W</t>
    <phoneticPr fontId="20"/>
  </si>
  <si>
    <t>釜山新港</t>
    <rPh sb="0" eb="4">
      <t>プサンシンコウ</t>
    </rPh>
    <phoneticPr fontId="20"/>
  </si>
  <si>
    <t>-</t>
    <phoneticPr fontId="20"/>
  </si>
  <si>
    <t>2117</t>
    <phoneticPr fontId="20"/>
  </si>
  <si>
    <t>2118</t>
    <phoneticPr fontId="20"/>
  </si>
  <si>
    <t>SKIP</t>
    <phoneticPr fontId="2"/>
  </si>
  <si>
    <t>0068</t>
    <phoneticPr fontId="20"/>
  </si>
  <si>
    <t>-</t>
    <phoneticPr fontId="2"/>
  </si>
  <si>
    <t>0203</t>
    <phoneticPr fontId="2"/>
  </si>
  <si>
    <t>0083</t>
    <phoneticPr fontId="20"/>
  </si>
  <si>
    <t>2131</t>
    <phoneticPr fontId="20"/>
  </si>
  <si>
    <t>0083</t>
    <phoneticPr fontId="2"/>
  </si>
  <si>
    <t>0047</t>
    <phoneticPr fontId="20"/>
  </si>
  <si>
    <t>2141</t>
    <phoneticPr fontId="2"/>
  </si>
  <si>
    <t>0048</t>
    <phoneticPr fontId="20"/>
  </si>
  <si>
    <t>2156</t>
    <phoneticPr fontId="20"/>
  </si>
  <si>
    <t>2165</t>
    <phoneticPr fontId="20"/>
  </si>
  <si>
    <t>0208</t>
    <phoneticPr fontId="20"/>
  </si>
  <si>
    <t>0209</t>
    <phoneticPr fontId="20"/>
  </si>
  <si>
    <t>8/4-5</t>
    <phoneticPr fontId="20"/>
  </si>
  <si>
    <t>8/5-6</t>
    <phoneticPr fontId="20"/>
  </si>
  <si>
    <t>8/6-6</t>
    <phoneticPr fontId="20"/>
  </si>
  <si>
    <t>2132</t>
    <phoneticPr fontId="20"/>
  </si>
  <si>
    <t>0069</t>
    <phoneticPr fontId="20"/>
  </si>
  <si>
    <t>0210</t>
    <phoneticPr fontId="20"/>
  </si>
  <si>
    <t>0211</t>
    <phoneticPr fontId="20"/>
  </si>
  <si>
    <t>0204</t>
    <phoneticPr fontId="2"/>
  </si>
  <si>
    <t>2119</t>
    <phoneticPr fontId="20"/>
  </si>
  <si>
    <t>0084</t>
    <phoneticPr fontId="20"/>
  </si>
  <si>
    <t>0084</t>
    <phoneticPr fontId="2"/>
  </si>
  <si>
    <t>2142</t>
    <phoneticPr fontId="20"/>
  </si>
  <si>
    <t>0049</t>
    <phoneticPr fontId="2"/>
  </si>
  <si>
    <t>2143</t>
    <phoneticPr fontId="20"/>
  </si>
  <si>
    <t>2158</t>
    <phoneticPr fontId="20"/>
  </si>
  <si>
    <t>2167</t>
    <phoneticPr fontId="20"/>
  </si>
  <si>
    <t>8/11-12</t>
    <phoneticPr fontId="20"/>
  </si>
  <si>
    <t>8/11-11</t>
    <phoneticPr fontId="20"/>
  </si>
  <si>
    <t>8/12-12</t>
    <phoneticPr fontId="20"/>
  </si>
  <si>
    <t>8/12-13</t>
    <phoneticPr fontId="20"/>
  </si>
  <si>
    <t>0205</t>
    <phoneticPr fontId="2"/>
  </si>
  <si>
    <t>0085</t>
    <phoneticPr fontId="20"/>
  </si>
  <si>
    <t>2133</t>
    <phoneticPr fontId="20"/>
  </si>
  <si>
    <t>0085</t>
    <phoneticPr fontId="2"/>
  </si>
  <si>
    <t>0050</t>
    <phoneticPr fontId="20"/>
  </si>
  <si>
    <t>2144</t>
    <phoneticPr fontId="2"/>
  </si>
  <si>
    <t>0051</t>
    <phoneticPr fontId="20"/>
  </si>
  <si>
    <t>2160</t>
    <phoneticPr fontId="20"/>
  </si>
  <si>
    <t>2169</t>
    <phoneticPr fontId="20"/>
  </si>
  <si>
    <t>0212</t>
    <phoneticPr fontId="20"/>
  </si>
  <si>
    <t>0213</t>
    <phoneticPr fontId="20"/>
  </si>
  <si>
    <t>8/18-19</t>
    <phoneticPr fontId="20"/>
  </si>
  <si>
    <t>8/19-20</t>
    <phoneticPr fontId="20"/>
  </si>
  <si>
    <t>8/20-20</t>
    <phoneticPr fontId="20"/>
  </si>
  <si>
    <t>0070</t>
    <phoneticPr fontId="20"/>
  </si>
  <si>
    <t>SKIP</t>
    <phoneticPr fontId="2"/>
  </si>
  <si>
    <t>0206</t>
    <phoneticPr fontId="2"/>
  </si>
  <si>
    <t>2120</t>
    <phoneticPr fontId="20"/>
  </si>
  <si>
    <t>0086</t>
    <phoneticPr fontId="20"/>
  </si>
  <si>
    <t>2145</t>
    <phoneticPr fontId="20"/>
  </si>
  <si>
    <t>0052</t>
    <phoneticPr fontId="2"/>
  </si>
  <si>
    <t>2146</t>
    <phoneticPr fontId="20"/>
  </si>
  <si>
    <t>2162</t>
    <phoneticPr fontId="20"/>
  </si>
  <si>
    <t>2171</t>
    <phoneticPr fontId="20"/>
  </si>
  <si>
    <t>0214</t>
    <phoneticPr fontId="20"/>
  </si>
  <si>
    <t>0215</t>
    <phoneticPr fontId="20"/>
  </si>
  <si>
    <t>2134</t>
    <phoneticPr fontId="20"/>
  </si>
  <si>
    <t>0071</t>
    <phoneticPr fontId="20"/>
  </si>
  <si>
    <t>8/25-26</t>
    <phoneticPr fontId="20"/>
  </si>
  <si>
    <t>8/25-25</t>
    <phoneticPr fontId="20"/>
  </si>
  <si>
    <t>8/26-26</t>
    <phoneticPr fontId="20"/>
  </si>
  <si>
    <t>8/26-27</t>
    <phoneticPr fontId="20"/>
  </si>
  <si>
    <t>8/27-27</t>
    <phoneticPr fontId="20"/>
  </si>
  <si>
    <t>0086</t>
    <phoneticPr fontId="2"/>
  </si>
  <si>
    <t>0081</t>
    <phoneticPr fontId="20"/>
  </si>
  <si>
    <t>*</t>
    <phoneticPr fontId="2"/>
  </si>
  <si>
    <t>*DONGJIN CONTINENTAL V.0082E/W VOYAGE SKIP</t>
    <phoneticPr fontId="2"/>
  </si>
  <si>
    <t>SKIP</t>
    <phoneticPr fontId="20"/>
  </si>
  <si>
    <t>8/11-13</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</si>
</sst>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6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u/>
      <sz val="10"/>
      <name val="Times New Roman"/>
      <family val="1"/>
    </font>
    <font>
      <sz val="10"/>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0"/>
      <color theme="1"/>
      <name val="ＭＳ Ｐゴシック"/>
      <family val="2"/>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sz val="11"/>
      <color theme="1"/>
      <name val="ＭＳ Ｐ明朝"/>
      <family val="1"/>
      <charset val="128"/>
    </font>
    <font>
      <b/>
      <u/>
      <sz val="13"/>
      <name val="Times New Roman"/>
      <family val="1"/>
      <charset val="128"/>
    </font>
    <font>
      <sz val="12"/>
      <color theme="1"/>
      <name val="ＭＳ Ｐゴシック"/>
      <family val="3"/>
      <charset val="128"/>
      <scheme val="minor"/>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0"/>
      <color theme="1"/>
      <name val="ＭＳ Ｐゴシック"/>
      <family val="2"/>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1" fillId="0" borderId="0" xfId="1" applyFont="1"/>
    <xf numFmtId="49" fontId="7" fillId="0" borderId="38"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6"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2" xfId="1" applyFont="1" applyBorder="1"/>
    <xf numFmtId="0" fontId="1" fillId="0" borderId="34" xfId="1" applyBorder="1"/>
    <xf numFmtId="0" fontId="7" fillId="0" borderId="36" xfId="1" applyFont="1" applyBorder="1"/>
    <xf numFmtId="0" fontId="13"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4" fillId="0" borderId="0" xfId="1" applyFont="1"/>
    <xf numFmtId="0" fontId="21" fillId="0" borderId="0" xfId="1" applyFont="1" applyAlignment="1">
      <alignment horizontal="left"/>
    </xf>
    <xf numFmtId="14" fontId="16" fillId="0" borderId="0" xfId="1" applyNumberFormat="1" applyFont="1" applyAlignment="1">
      <alignment horizontal="center"/>
    </xf>
    <xf numFmtId="14" fontId="7" fillId="0" borderId="30" xfId="1" applyNumberFormat="1" applyFont="1" applyBorder="1" applyAlignment="1">
      <alignment horizontal="left"/>
    </xf>
    <xf numFmtId="0" fontId="19"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49" fontId="7" fillId="0" borderId="30" xfId="1" applyNumberFormat="1" applyFont="1" applyBorder="1" applyAlignment="1">
      <alignment horizontal="right"/>
    </xf>
    <xf numFmtId="0" fontId="1" fillId="0" borderId="0" xfId="1"/>
    <xf numFmtId="0" fontId="4" fillId="0" borderId="0" xfId="1" applyFont="1"/>
    <xf numFmtId="0" fontId="8" fillId="0" borderId="0" xfId="1" applyFont="1"/>
    <xf numFmtId="0" fontId="9" fillId="0" borderId="0" xfId="1" applyFont="1"/>
    <xf numFmtId="0" fontId="12"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10" fillId="0" borderId="0" xfId="1" applyFont="1"/>
    <xf numFmtId="0" fontId="7" fillId="0" borderId="0" xfId="1" applyFont="1" applyAlignment="1">
      <alignment horizontal="left"/>
    </xf>
    <xf numFmtId="176" fontId="16" fillId="0" borderId="0" xfId="1" applyNumberFormat="1" applyFont="1" applyAlignment="1">
      <alignment horizontal="center"/>
    </xf>
    <xf numFmtId="0" fontId="7" fillId="0" borderId="25" xfId="1" applyFont="1" applyBorder="1" applyAlignment="1">
      <alignment horizontal="left"/>
    </xf>
    <xf numFmtId="0" fontId="16" fillId="0" borderId="0" xfId="1" applyFont="1"/>
    <xf numFmtId="0" fontId="7" fillId="0" borderId="0" xfId="1" applyFont="1" applyAlignment="1">
      <alignment horizontal="right"/>
    </xf>
    <xf numFmtId="0" fontId="9" fillId="0" borderId="24" xfId="1" applyFont="1" applyBorder="1"/>
    <xf numFmtId="0" fontId="1" fillId="0" borderId="39" xfId="1" applyBorder="1"/>
    <xf numFmtId="0" fontId="1" fillId="0" borderId="40" xfId="1" applyBorder="1"/>
    <xf numFmtId="0" fontId="9" fillId="0" borderId="14" xfId="1" applyFont="1" applyBorder="1"/>
    <xf numFmtId="0" fontId="1" fillId="0" borderId="41" xfId="1" applyBorder="1"/>
    <xf numFmtId="0" fontId="12" fillId="0" borderId="42" xfId="1" applyFont="1" applyBorder="1"/>
    <xf numFmtId="0" fontId="9" fillId="0" borderId="30" xfId="1" applyFont="1" applyBorder="1"/>
    <xf numFmtId="0" fontId="9" fillId="0" borderId="30" xfId="1" applyFont="1" applyBorder="1" applyAlignment="1">
      <alignment horizontal="left"/>
    </xf>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4" fontId="24" fillId="0" borderId="0" xfId="1" applyNumberFormat="1" applyFont="1" applyAlignment="1">
      <alignment horizontal="center"/>
    </xf>
    <xf numFmtId="0" fontId="25" fillId="0" borderId="0" xfId="1" applyFont="1" applyAlignment="1">
      <alignment vertical="top"/>
    </xf>
    <xf numFmtId="0" fontId="27" fillId="0" borderId="0" xfId="1" applyFont="1"/>
    <xf numFmtId="0" fontId="29" fillId="0" borderId="0" xfId="1" applyFont="1" applyAlignment="1">
      <alignment horizontal="center"/>
    </xf>
    <xf numFmtId="0" fontId="28" fillId="0" borderId="0" xfId="1" applyFont="1" applyAlignment="1">
      <alignment horizontal="center"/>
    </xf>
    <xf numFmtId="0" fontId="32" fillId="0" borderId="0" xfId="0" applyFont="1">
      <alignment vertical="center"/>
    </xf>
    <xf numFmtId="0" fontId="9" fillId="0" borderId="29" xfId="1" applyFont="1" applyBorder="1"/>
    <xf numFmtId="0" fontId="36" fillId="0" borderId="0" xfId="1" applyFont="1"/>
    <xf numFmtId="0" fontId="23" fillId="0" borderId="0" xfId="1" applyFont="1"/>
    <xf numFmtId="0" fontId="37" fillId="0" borderId="0" xfId="0" applyFont="1">
      <alignment vertical="center"/>
    </xf>
    <xf numFmtId="0" fontId="31" fillId="0" borderId="0" xfId="1" applyFont="1"/>
    <xf numFmtId="0" fontId="8" fillId="0" borderId="12" xfId="1" applyFont="1" applyBorder="1"/>
    <xf numFmtId="0" fontId="9" fillId="0" borderId="11" xfId="1" applyFont="1" applyBorder="1"/>
    <xf numFmtId="0" fontId="36" fillId="0" borderId="0" xfId="1" applyFont="1" applyAlignment="1">
      <alignment horizontal="left"/>
    </xf>
    <xf numFmtId="0" fontId="0" fillId="0" borderId="40" xfId="0" applyBorder="1">
      <alignment vertical="center"/>
    </xf>
    <xf numFmtId="0" fontId="0" fillId="0" borderId="41" xfId="0" applyBorder="1">
      <alignment vertical="center"/>
    </xf>
    <xf numFmtId="0" fontId="0" fillId="0" borderId="29" xfId="0" applyBorder="1">
      <alignment vertical="center"/>
    </xf>
    <xf numFmtId="0" fontId="38" fillId="0" borderId="0" xfId="0" applyFont="1">
      <alignment vertical="center"/>
    </xf>
    <xf numFmtId="177" fontId="16" fillId="0" borderId="26" xfId="1" applyNumberFormat="1" applyFont="1" applyBorder="1" applyAlignment="1">
      <alignment horizontal="center"/>
    </xf>
    <xf numFmtId="177" fontId="16" fillId="0" borderId="6" xfId="1" applyNumberFormat="1" applyFont="1" applyBorder="1" applyAlignment="1">
      <alignment horizontal="center"/>
    </xf>
    <xf numFmtId="177" fontId="16" fillId="0" borderId="9" xfId="1" applyNumberFormat="1" applyFont="1" applyBorder="1" applyAlignment="1">
      <alignment horizontal="center"/>
    </xf>
    <xf numFmtId="177" fontId="16" fillId="0" borderId="8" xfId="1" applyNumberFormat="1" applyFont="1" applyBorder="1" applyAlignment="1">
      <alignment horizontal="center"/>
    </xf>
    <xf numFmtId="177" fontId="16" fillId="0" borderId="7" xfId="1" applyNumberFormat="1" applyFont="1" applyBorder="1" applyAlignment="1">
      <alignment horizontal="center"/>
    </xf>
    <xf numFmtId="177" fontId="16" fillId="0" borderId="3" xfId="1" applyNumberFormat="1" applyFont="1" applyBorder="1" applyAlignment="1">
      <alignment horizontal="center"/>
    </xf>
    <xf numFmtId="177" fontId="16" fillId="0" borderId="33" xfId="1" applyNumberFormat="1" applyFont="1" applyBorder="1" applyAlignment="1">
      <alignment horizontal="center"/>
    </xf>
    <xf numFmtId="177" fontId="16" fillId="0" borderId="37" xfId="1" applyNumberFormat="1" applyFont="1" applyBorder="1" applyAlignment="1">
      <alignment horizontal="center"/>
    </xf>
    <xf numFmtId="177" fontId="16" fillId="0" borderId="21" xfId="1" applyNumberFormat="1" applyFont="1" applyBorder="1" applyAlignment="1">
      <alignment horizontal="center"/>
    </xf>
    <xf numFmtId="177" fontId="16" fillId="0" borderId="29" xfId="1" applyNumberFormat="1" applyFont="1" applyBorder="1" applyAlignment="1">
      <alignment horizontal="center"/>
    </xf>
    <xf numFmtId="177" fontId="16" fillId="0" borderId="31" xfId="1" applyNumberFormat="1" applyFont="1" applyBorder="1" applyAlignment="1">
      <alignment horizontal="center"/>
    </xf>
    <xf numFmtId="177" fontId="16" fillId="0" borderId="28" xfId="1" applyNumberFormat="1" applyFont="1" applyBorder="1" applyAlignment="1">
      <alignment horizontal="center"/>
    </xf>
    <xf numFmtId="177" fontId="16" fillId="0" borderId="15" xfId="1" applyNumberFormat="1" applyFont="1" applyBorder="1" applyAlignment="1">
      <alignment horizontal="center"/>
    </xf>
    <xf numFmtId="0" fontId="18" fillId="0" borderId="0" xfId="1" applyFont="1" applyAlignment="1">
      <alignment horizontal="center"/>
    </xf>
    <xf numFmtId="177" fontId="16" fillId="0" borderId="26" xfId="1" quotePrefix="1" applyNumberFormat="1" applyFont="1" applyBorder="1" applyAlignment="1">
      <alignment horizontal="center"/>
    </xf>
    <xf numFmtId="177" fontId="16" fillId="0" borderId="0" xfId="1" applyNumberFormat="1" applyFont="1" applyAlignment="1">
      <alignment horizontal="center"/>
    </xf>
    <xf numFmtId="0" fontId="30" fillId="0" borderId="0" xfId="1" applyFont="1"/>
    <xf numFmtId="0" fontId="44" fillId="0" borderId="0" xfId="1" applyFont="1"/>
    <xf numFmtId="0" fontId="45" fillId="0" borderId="0" xfId="0" applyFont="1">
      <alignment vertical="center"/>
    </xf>
    <xf numFmtId="0" fontId="25" fillId="0" borderId="0" xfId="1" applyFont="1"/>
    <xf numFmtId="0" fontId="35" fillId="0" borderId="0" xfId="1" applyFont="1"/>
    <xf numFmtId="0" fontId="27" fillId="0" borderId="0" xfId="1" applyFont="1" applyAlignment="1">
      <alignment horizontal="center"/>
    </xf>
    <xf numFmtId="0" fontId="47" fillId="0" borderId="0" xfId="0" applyFont="1">
      <alignment vertical="center"/>
    </xf>
    <xf numFmtId="177" fontId="7" fillId="0" borderId="0" xfId="1" applyNumberFormat="1" applyFont="1" applyAlignment="1">
      <alignment horizontal="left"/>
    </xf>
    <xf numFmtId="0" fontId="43" fillId="0" borderId="0" xfId="1" applyFont="1"/>
    <xf numFmtId="0" fontId="18" fillId="0" borderId="0" xfId="1" applyFont="1" applyAlignment="1">
      <alignment horizontal="center" vertical="top"/>
    </xf>
    <xf numFmtId="177" fontId="16" fillId="0" borderId="33"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0" fontId="47" fillId="0" borderId="0" xfId="0" applyFont="1" applyAlignment="1"/>
    <xf numFmtId="177" fontId="16" fillId="0" borderId="44"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7"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9" xfId="1" quotePrefix="1" applyNumberFormat="1" applyFont="1" applyBorder="1" applyAlignment="1">
      <alignment horizontal="center"/>
    </xf>
    <xf numFmtId="177" fontId="16" fillId="0" borderId="10" xfId="1" quotePrefix="1" applyNumberFormat="1" applyFont="1" applyBorder="1" applyAlignment="1">
      <alignment horizontal="center"/>
    </xf>
    <xf numFmtId="49" fontId="7" fillId="0" borderId="0" xfId="1" applyNumberFormat="1" applyFont="1" applyAlignment="1">
      <alignment horizontal="right"/>
    </xf>
    <xf numFmtId="0" fontId="50" fillId="0" borderId="0" xfId="0" applyFont="1" applyAlignment="1">
      <alignment vertical="top"/>
    </xf>
    <xf numFmtId="177" fontId="16" fillId="0" borderId="15" xfId="1" quotePrefix="1" applyNumberFormat="1" applyFont="1" applyBorder="1" applyAlignment="1">
      <alignment horizontal="center"/>
    </xf>
    <xf numFmtId="177" fontId="16" fillId="0" borderId="3" xfId="1" quotePrefix="1" applyNumberFormat="1" applyFont="1" applyBorder="1" applyAlignment="1">
      <alignment horizontal="center"/>
    </xf>
    <xf numFmtId="0" fontId="0" fillId="0" borderId="0" xfId="0" applyAlignment="1">
      <alignment horizontal="right"/>
    </xf>
    <xf numFmtId="177" fontId="16" fillId="0" borderId="16" xfId="1" quotePrefix="1" applyNumberFormat="1" applyFont="1" applyBorder="1" applyAlignment="1">
      <alignment horizontal="center"/>
    </xf>
    <xf numFmtId="177" fontId="16" fillId="0" borderId="31" xfId="1" quotePrefix="1" applyNumberFormat="1" applyFont="1" applyBorder="1" applyAlignment="1">
      <alignment horizontal="center"/>
    </xf>
    <xf numFmtId="0" fontId="1" fillId="0" borderId="0" xfId="1" applyAlignment="1">
      <alignment horizontal="right"/>
    </xf>
    <xf numFmtId="177" fontId="16" fillId="0" borderId="29" xfId="1" quotePrefix="1" applyNumberFormat="1" applyFont="1" applyBorder="1" applyAlignment="1">
      <alignment horizontal="center"/>
    </xf>
    <xf numFmtId="177" fontId="16" fillId="0" borderId="28" xfId="1" quotePrefix="1" applyNumberFormat="1" applyFont="1" applyBorder="1" applyAlignment="1">
      <alignment horizontal="center"/>
    </xf>
    <xf numFmtId="177" fontId="16" fillId="0" borderId="38" xfId="1" quotePrefix="1" applyNumberFormat="1" applyFont="1" applyBorder="1" applyAlignment="1">
      <alignment horizontal="center"/>
    </xf>
    <xf numFmtId="177" fontId="16" fillId="0" borderId="37" xfId="1" quotePrefix="1" applyNumberFormat="1" applyFont="1" applyBorder="1" applyAlignment="1">
      <alignment horizontal="center"/>
    </xf>
    <xf numFmtId="0" fontId="53" fillId="0" borderId="0" xfId="0" applyFont="1" applyAlignment="1">
      <alignment horizontal="left" vertical="center"/>
    </xf>
    <xf numFmtId="177" fontId="55" fillId="0" borderId="0" xfId="0" applyNumberFormat="1" applyFont="1" applyAlignment="1">
      <alignment horizontal="left" vertical="center"/>
    </xf>
    <xf numFmtId="0" fontId="52" fillId="0" borderId="0" xfId="0" applyFont="1" applyAlignment="1">
      <alignment horizontal="left" vertical="center"/>
    </xf>
    <xf numFmtId="0" fontId="56" fillId="0" borderId="0" xfId="0" applyFont="1">
      <alignment vertical="center"/>
    </xf>
    <xf numFmtId="0" fontId="46" fillId="0" borderId="0" xfId="0" applyFont="1" applyAlignment="1">
      <alignment horizontal="right"/>
    </xf>
    <xf numFmtId="0" fontId="0" fillId="0" borderId="0" xfId="0" applyAlignment="1">
      <alignment horizontal="right" vertical="center"/>
    </xf>
    <xf numFmtId="0" fontId="13" fillId="0" borderId="0" xfId="1" applyFont="1" applyAlignment="1">
      <alignment horizontal="right"/>
    </xf>
    <xf numFmtId="0" fontId="43" fillId="0" borderId="0" xfId="1" applyFont="1" applyAlignment="1">
      <alignment horizontal="right"/>
    </xf>
    <xf numFmtId="0" fontId="32" fillId="0" borderId="0" xfId="0" applyFont="1" applyAlignment="1">
      <alignment horizontal="right" vertical="center"/>
    </xf>
    <xf numFmtId="0" fontId="6" fillId="0" borderId="0" xfId="1" applyFont="1" applyAlignment="1">
      <alignment horizontal="right"/>
    </xf>
    <xf numFmtId="14" fontId="24" fillId="0" borderId="0" xfId="1" applyNumberFormat="1" applyFont="1" applyAlignment="1">
      <alignment horizontal="right"/>
    </xf>
    <xf numFmtId="0" fontId="48" fillId="0" borderId="0" xfId="0" applyFont="1" applyAlignment="1">
      <alignment horizontal="left" vertical="center"/>
    </xf>
    <xf numFmtId="0" fontId="52" fillId="0" borderId="0" xfId="0" applyFont="1">
      <alignment vertical="center"/>
    </xf>
    <xf numFmtId="0" fontId="54" fillId="0" borderId="0" xfId="0" applyFont="1">
      <alignment vertical="center"/>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18" fillId="0" borderId="0" xfId="1" applyFont="1" applyBorder="1" applyAlignment="1"/>
    <xf numFmtId="0" fontId="58" fillId="0" borderId="0" xfId="1" applyFont="1"/>
    <xf numFmtId="0" fontId="59" fillId="0" borderId="26" xfId="0" quotePrefix="1" applyFont="1" applyBorder="1" applyAlignment="1">
      <alignment horizontal="center"/>
    </xf>
    <xf numFmtId="0" fontId="1" fillId="0" borderId="0" xfId="1" applyFont="1"/>
    <xf numFmtId="0" fontId="61" fillId="0" borderId="0" xfId="0" applyFont="1">
      <alignment vertical="center"/>
    </xf>
    <xf numFmtId="0" fontId="51" fillId="0" borderId="0" xfId="0" applyFont="1" applyAlignment="1"/>
    <xf numFmtId="14" fontId="9" fillId="0" borderId="0" xfId="1" applyNumberFormat="1" applyFont="1" applyBorder="1"/>
    <xf numFmtId="49" fontId="7" fillId="0" borderId="38" xfId="1" quotePrefix="1" applyNumberFormat="1" applyFont="1" applyBorder="1" applyAlignment="1">
      <alignment horizontal="right"/>
    </xf>
    <xf numFmtId="177" fontId="16" fillId="0" borderId="17" xfId="1" quotePrefix="1" applyNumberFormat="1" applyFont="1" applyBorder="1" applyAlignment="1">
      <alignment horizontal="center"/>
    </xf>
    <xf numFmtId="0" fontId="44" fillId="0" borderId="0" xfId="1" applyFont="1" applyAlignment="1">
      <alignment horizontal="right"/>
    </xf>
    <xf numFmtId="0" fontId="18" fillId="0" borderId="0" xfId="1" applyFont="1" applyBorder="1" applyAlignment="1">
      <alignment horizontal="right"/>
    </xf>
    <xf numFmtId="0" fontId="63" fillId="0" borderId="0" xfId="1" applyFont="1" applyAlignment="1">
      <alignment horizontal="right"/>
    </xf>
    <xf numFmtId="0" fontId="62" fillId="0" borderId="0" xfId="0" applyFont="1" applyAlignment="1">
      <alignment horizontal="right"/>
    </xf>
    <xf numFmtId="0" fontId="64"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6" fillId="0" borderId="0" xfId="1" applyFont="1" applyFill="1" applyBorder="1"/>
    <xf numFmtId="0" fontId="65" fillId="0" borderId="0" xfId="0" applyFont="1">
      <alignment vertical="center"/>
    </xf>
    <xf numFmtId="0" fontId="9" fillId="0" borderId="42" xfId="1" applyFont="1" applyBorder="1"/>
    <xf numFmtId="0" fontId="46" fillId="0" borderId="0" xfId="0" applyFont="1" applyBorder="1" applyAlignment="1">
      <alignment horizontal="right"/>
    </xf>
    <xf numFmtId="0" fontId="1" fillId="0" borderId="42" xfId="1" applyBorder="1"/>
    <xf numFmtId="49" fontId="7" fillId="0" borderId="22" xfId="1" quotePrefix="1" applyNumberFormat="1" applyFont="1" applyBorder="1" applyAlignment="1">
      <alignment horizontal="right"/>
    </xf>
    <xf numFmtId="0" fontId="7" fillId="0" borderId="32" xfId="1" applyFont="1" applyBorder="1" applyAlignment="1">
      <alignment horizontal="left"/>
    </xf>
    <xf numFmtId="0" fontId="9" fillId="2" borderId="1" xfId="1" applyFont="1" applyFill="1" applyBorder="1"/>
    <xf numFmtId="0" fontId="1" fillId="0" borderId="47" xfId="1" applyBorder="1"/>
    <xf numFmtId="49" fontId="7" fillId="0" borderId="28" xfId="1" quotePrefix="1" applyNumberFormat="1" applyFont="1" applyBorder="1" applyAlignment="1">
      <alignment horizontal="right"/>
    </xf>
    <xf numFmtId="0" fontId="1" fillId="0" borderId="19" xfId="1" applyFill="1" applyBorder="1"/>
    <xf numFmtId="49" fontId="7" fillId="0" borderId="16" xfId="1" applyNumberFormat="1" applyFont="1" applyFill="1" applyBorder="1" applyAlignment="1">
      <alignment horizontal="right"/>
    </xf>
    <xf numFmtId="0" fontId="9" fillId="0" borderId="0" xfId="1" applyFont="1" applyFill="1" applyBorder="1" applyAlignment="1">
      <alignment horizontal="left"/>
    </xf>
    <xf numFmtId="0" fontId="1" fillId="0" borderId="48" xfId="1" applyFill="1" applyBorder="1"/>
    <xf numFmtId="49" fontId="7" fillId="0" borderId="49" xfId="1" applyNumberFormat="1" applyFont="1" applyFill="1" applyBorder="1" applyAlignment="1">
      <alignment horizontal="right"/>
    </xf>
    <xf numFmtId="0" fontId="7" fillId="0" borderId="50" xfId="1" applyFont="1" applyBorder="1" applyAlignment="1">
      <alignment horizontal="left"/>
    </xf>
    <xf numFmtId="177" fontId="16" fillId="0" borderId="38" xfId="1" applyNumberFormat="1" applyFont="1" applyBorder="1" applyAlignment="1">
      <alignment horizontal="center"/>
    </xf>
    <xf numFmtId="0" fontId="1" fillId="0" borderId="18" xfId="1" applyFill="1" applyBorder="1"/>
    <xf numFmtId="49" fontId="7" fillId="0" borderId="28" xfId="1" applyNumberFormat="1" applyFont="1" applyFill="1" applyBorder="1" applyAlignment="1">
      <alignment horizontal="right"/>
    </xf>
    <xf numFmtId="177" fontId="16" fillId="0" borderId="51" xfId="1" applyNumberFormat="1" applyFont="1" applyBorder="1" applyAlignment="1">
      <alignment horizontal="center"/>
    </xf>
    <xf numFmtId="177" fontId="16" fillId="0" borderId="23" xfId="1" applyNumberFormat="1" applyFont="1" applyBorder="1" applyAlignment="1">
      <alignment horizontal="center"/>
    </xf>
    <xf numFmtId="177" fontId="16" fillId="0" borderId="16" xfId="1" applyNumberFormat="1" applyFont="1" applyBorder="1" applyAlignment="1">
      <alignment horizontal="center"/>
    </xf>
    <xf numFmtId="14" fontId="6" fillId="0" borderId="0" xfId="1" applyNumberFormat="1" applyFont="1" applyBorder="1"/>
    <xf numFmtId="14" fontId="9" fillId="0" borderId="0" xfId="1" applyNumberFormat="1" applyFont="1" applyFill="1" applyBorder="1"/>
    <xf numFmtId="0" fontId="9" fillId="0" borderId="0" xfId="1" applyFont="1" applyBorder="1" applyAlignment="1">
      <alignment horizontal="right"/>
    </xf>
    <xf numFmtId="0" fontId="46" fillId="0" borderId="0" xfId="0" applyFont="1" applyAlignment="1">
      <alignment horizontal="left"/>
    </xf>
    <xf numFmtId="49" fontId="7" fillId="0" borderId="16" xfId="1" applyNumberFormat="1" applyFont="1" applyBorder="1" applyAlignment="1">
      <alignment horizontal="right"/>
    </xf>
    <xf numFmtId="14" fontId="7" fillId="0" borderId="30" xfId="1" applyNumberFormat="1" applyFont="1" applyBorder="1" applyAlignment="1">
      <alignment horizontal="left"/>
    </xf>
    <xf numFmtId="49" fontId="7" fillId="0" borderId="30" xfId="1" applyNumberFormat="1" applyFont="1" applyBorder="1" applyAlignment="1">
      <alignment horizontal="right"/>
    </xf>
    <xf numFmtId="14" fontId="1" fillId="0" borderId="18" xfId="1" applyNumberFormat="1" applyBorder="1"/>
    <xf numFmtId="49" fontId="7" fillId="0" borderId="43" xfId="1" applyNumberFormat="1" applyFont="1" applyBorder="1" applyAlignment="1">
      <alignment horizontal="right"/>
    </xf>
    <xf numFmtId="14" fontId="7" fillId="0" borderId="43" xfId="1" applyNumberFormat="1" applyFont="1" applyBorder="1" applyAlignment="1">
      <alignment horizontal="left"/>
    </xf>
    <xf numFmtId="177" fontId="16" fillId="0" borderId="26"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177" fontId="16" fillId="0" borderId="27" xfId="1" quotePrefix="1" applyNumberFormat="1" applyFont="1" applyBorder="1" applyAlignment="1">
      <alignment horizontal="center"/>
    </xf>
    <xf numFmtId="177" fontId="16" fillId="0" borderId="35"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10" xfId="1" quotePrefix="1" applyNumberFormat="1" applyFont="1" applyBorder="1" applyAlignment="1">
      <alignment horizontal="center"/>
    </xf>
    <xf numFmtId="14" fontId="1" fillId="0" borderId="20" xfId="1" applyNumberFormat="1" applyBorder="1"/>
    <xf numFmtId="0" fontId="46" fillId="0" borderId="0" xfId="0" applyFont="1" applyAlignment="1">
      <alignment horizontal="right"/>
    </xf>
    <xf numFmtId="177" fontId="16" fillId="0" borderId="45" xfId="1" quotePrefix="1" applyNumberFormat="1" applyFont="1" applyBorder="1" applyAlignment="1">
      <alignment horizontal="center"/>
    </xf>
    <xf numFmtId="14" fontId="7" fillId="0" borderId="46" xfId="1" applyNumberFormat="1" applyFont="1" applyBorder="1" applyAlignment="1">
      <alignment horizontal="left"/>
    </xf>
    <xf numFmtId="0" fontId="59" fillId="0" borderId="26" xfId="0" quotePrefix="1" applyFont="1" applyBorder="1" applyAlignment="1">
      <alignment horizontal="center"/>
    </xf>
    <xf numFmtId="14" fontId="1" fillId="0" borderId="34" xfId="1" applyNumberFormat="1" applyBorder="1"/>
    <xf numFmtId="14" fontId="59" fillId="0" borderId="45" xfId="0" quotePrefix="1" applyNumberFormat="1" applyFont="1" applyBorder="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48" fillId="0" borderId="0" xfId="0" applyFont="1" applyAlignment="1">
      <alignment horizontal="left" vertical="center"/>
    </xf>
    <xf numFmtId="177" fontId="16" fillId="0" borderId="40" xfId="1" applyNumberFormat="1" applyFont="1" applyBorder="1" applyAlignment="1">
      <alignment horizontal="center"/>
    </xf>
    <xf numFmtId="177" fontId="16" fillId="0" borderId="52" xfId="1" applyNumberFormat="1" applyFont="1" applyBorder="1" applyAlignment="1">
      <alignment horizontal="center"/>
    </xf>
    <xf numFmtId="177" fontId="16" fillId="0" borderId="52" xfId="1" quotePrefix="1" applyNumberFormat="1" applyFont="1" applyBorder="1" applyAlignment="1">
      <alignment horizontal="center"/>
    </xf>
    <xf numFmtId="177" fontId="16" fillId="0" borderId="53" xfId="1" quotePrefix="1" applyNumberFormat="1" applyFont="1" applyBorder="1" applyAlignment="1">
      <alignment horizontal="center"/>
    </xf>
    <xf numFmtId="177" fontId="16" fillId="0" borderId="54" xfId="1" quotePrefix="1" applyNumberFormat="1" applyFont="1" applyBorder="1" applyAlignment="1">
      <alignment horizontal="center"/>
    </xf>
    <xf numFmtId="0" fontId="49" fillId="0" borderId="0" xfId="1" applyFont="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14" fillId="0" borderId="0" xfId="1" applyFont="1" applyAlignment="1">
      <alignment horizontal="left"/>
    </xf>
    <xf numFmtId="0" fontId="14" fillId="0" borderId="30" xfId="1" applyFont="1" applyBorder="1" applyAlignment="1">
      <alignment horizontal="left"/>
    </xf>
    <xf numFmtId="0" fontId="60" fillId="0" borderId="0" xfId="1" applyFont="1" applyAlignment="1">
      <alignment horizontal="left"/>
    </xf>
    <xf numFmtId="0" fontId="17" fillId="0" borderId="0" xfId="1" applyFont="1" applyAlignment="1">
      <alignment horizontal="left"/>
    </xf>
    <xf numFmtId="0" fontId="17" fillId="0" borderId="30" xfId="1" applyFont="1" applyBorder="1" applyAlignment="1">
      <alignment horizontal="left"/>
    </xf>
    <xf numFmtId="0" fontId="57" fillId="0" borderId="0" xfId="0" applyFont="1" applyAlignment="1">
      <alignment horizontal="left" vertical="center"/>
    </xf>
    <xf numFmtId="0" fontId="4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0</xdr:colOff>
          <xdr:row>0</xdr:row>
          <xdr:rowOff>161925</xdr:rowOff>
        </xdr:from>
        <xdr:to>
          <xdr:col>7</xdr:col>
          <xdr:colOff>0</xdr:colOff>
          <xdr:row>3</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6"/>
  <sheetViews>
    <sheetView tabSelected="1" zoomScaleNormal="100" workbookViewId="0">
      <selection activeCell="M32" sqref="M32"/>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26" customWidth="1"/>
    <col min="13" max="13" width="22.125" customWidth="1"/>
    <col min="14" max="14" width="5" customWidth="1"/>
    <col min="15" max="15" width="2.75" customWidth="1"/>
    <col min="20" max="20" width="9.5" bestFit="1" customWidth="1"/>
  </cols>
  <sheetData>
    <row r="1" spans="1:23" ht="25.5" customHeight="1" x14ac:dyDescent="0.4">
      <c r="J1" s="12"/>
      <c r="K1" s="12"/>
      <c r="L1" s="127"/>
      <c r="M1" s="12"/>
    </row>
    <row r="2" spans="1:23" ht="30" x14ac:dyDescent="0.4">
      <c r="B2" s="55" t="s">
        <v>48</v>
      </c>
      <c r="C2" s="55"/>
      <c r="D2" s="55"/>
      <c r="E2" s="55"/>
      <c r="F2" s="55"/>
      <c r="G2" s="55"/>
      <c r="H2" s="55"/>
      <c r="I2" s="55"/>
      <c r="J2" s="89" t="s">
        <v>49</v>
      </c>
      <c r="K2" s="96"/>
      <c r="L2" s="128"/>
      <c r="M2" s="96"/>
      <c r="N2" s="96"/>
      <c r="O2" s="96"/>
      <c r="T2" s="208">
        <v>44405</v>
      </c>
      <c r="U2" s="208"/>
      <c r="V2" s="131"/>
      <c r="W2" s="199"/>
    </row>
    <row r="3" spans="1:23" ht="23.25" x14ac:dyDescent="0.35">
      <c r="B3" s="88" t="s">
        <v>50</v>
      </c>
      <c r="C3" s="56"/>
      <c r="D3" s="56"/>
      <c r="E3" s="56"/>
      <c r="F3" s="56"/>
      <c r="G3" s="56"/>
      <c r="H3" s="56"/>
      <c r="I3" s="56"/>
      <c r="K3" s="90" t="s">
        <v>51</v>
      </c>
      <c r="L3" s="129"/>
      <c r="M3" s="59"/>
      <c r="N3" s="59"/>
      <c r="O3" s="59"/>
      <c r="P3" s="59"/>
      <c r="Q3" s="59"/>
    </row>
    <row r="4" spans="1:23" ht="20.25" x14ac:dyDescent="0.3">
      <c r="B4" s="56"/>
      <c r="C4" s="56"/>
      <c r="D4" s="56"/>
      <c r="E4" s="56"/>
      <c r="F4" s="56"/>
      <c r="G4" s="56"/>
      <c r="H4" s="56"/>
      <c r="I4" s="56"/>
      <c r="K4" s="59"/>
      <c r="L4" s="129"/>
      <c r="M4" s="59"/>
      <c r="N4" s="59"/>
      <c r="O4" s="59"/>
      <c r="P4" s="59"/>
      <c r="Q4" s="59"/>
    </row>
    <row r="5" spans="1:23" ht="9.75" customHeight="1" thickBot="1" x14ac:dyDescent="0.35">
      <c r="B5" s="56"/>
      <c r="C5" s="56"/>
      <c r="D5" s="56"/>
      <c r="E5" s="56"/>
      <c r="F5" s="56"/>
      <c r="G5" s="56"/>
      <c r="H5" s="56"/>
      <c r="I5" s="56"/>
      <c r="J5" s="154"/>
      <c r="K5" s="59"/>
      <c r="L5" s="129"/>
      <c r="M5" s="59"/>
      <c r="N5" s="59"/>
      <c r="O5" s="59"/>
      <c r="P5" s="59"/>
      <c r="Q5" s="59"/>
    </row>
    <row r="6" spans="1:23" ht="15.95" customHeight="1" x14ac:dyDescent="0.3">
      <c r="B6" s="67" t="s">
        <v>40</v>
      </c>
      <c r="C6" s="22"/>
      <c r="D6" s="22"/>
      <c r="E6" s="22"/>
      <c r="F6" s="22"/>
      <c r="G6" s="22"/>
      <c r="H6" s="22"/>
      <c r="I6" s="22"/>
      <c r="K6" s="59"/>
      <c r="L6" s="129"/>
      <c r="M6" s="44" t="s">
        <v>24</v>
      </c>
      <c r="N6" s="45"/>
      <c r="O6" s="45"/>
      <c r="P6" s="45"/>
      <c r="Q6" s="45"/>
      <c r="R6" s="45"/>
      <c r="S6" s="45"/>
      <c r="T6" s="68"/>
      <c r="V6" s="132"/>
      <c r="W6" s="201"/>
    </row>
    <row r="7" spans="1:23" ht="15.95" customHeight="1" x14ac:dyDescent="0.2">
      <c r="B7" s="61" t="s">
        <v>25</v>
      </c>
      <c r="C7" s="57"/>
      <c r="D7" s="57"/>
      <c r="E7" s="57"/>
      <c r="F7" s="58"/>
      <c r="G7" s="58"/>
      <c r="H7" s="58"/>
      <c r="I7" s="58"/>
      <c r="M7" s="47" t="s">
        <v>22</v>
      </c>
      <c r="N7" s="31"/>
      <c r="O7" s="31"/>
      <c r="P7" s="31"/>
      <c r="Q7" s="31"/>
      <c r="R7" s="31"/>
      <c r="S7" s="31"/>
      <c r="T7" s="69"/>
    </row>
    <row r="8" spans="1:23" ht="15.95" customHeight="1" thickBot="1" x14ac:dyDescent="0.2">
      <c r="B8" s="215" t="s">
        <v>57</v>
      </c>
      <c r="C8" s="216"/>
      <c r="D8" s="216"/>
      <c r="E8" s="216"/>
      <c r="F8" s="216"/>
      <c r="G8" s="216"/>
      <c r="H8" s="216"/>
      <c r="I8" s="216"/>
      <c r="J8" s="216"/>
      <c r="M8" s="155" t="s">
        <v>20</v>
      </c>
      <c r="N8" s="50"/>
      <c r="O8" s="51"/>
      <c r="P8" s="50"/>
      <c r="Q8" s="50"/>
      <c r="R8" s="50"/>
      <c r="S8" s="50"/>
      <c r="T8" s="70"/>
    </row>
    <row r="9" spans="1:23" ht="19.5" x14ac:dyDescent="0.3">
      <c r="B9" s="209" t="s">
        <v>34</v>
      </c>
      <c r="C9" s="210"/>
      <c r="D9" s="210"/>
      <c r="E9" s="210"/>
      <c r="F9" s="22"/>
      <c r="G9" s="22"/>
      <c r="H9" s="22"/>
      <c r="I9" s="22"/>
      <c r="M9" s="212" t="s">
        <v>82</v>
      </c>
      <c r="N9" s="209"/>
      <c r="O9" s="209"/>
      <c r="P9" s="209"/>
      <c r="Q9" s="209"/>
      <c r="R9" s="209"/>
      <c r="S9" s="209"/>
      <c r="T9" s="209"/>
      <c r="U9" s="209"/>
      <c r="V9" s="209"/>
      <c r="W9" s="200"/>
    </row>
    <row r="10" spans="1:23" ht="15.95" customHeight="1" thickBot="1" x14ac:dyDescent="0.3">
      <c r="B10" s="211"/>
      <c r="C10" s="211"/>
      <c r="D10" s="211"/>
      <c r="E10" s="211"/>
      <c r="F10" s="31"/>
      <c r="G10" s="31"/>
      <c r="H10" s="1"/>
      <c r="I10" s="34"/>
      <c r="J10" s="31"/>
      <c r="M10" s="209"/>
      <c r="N10" s="209"/>
      <c r="O10" s="209"/>
      <c r="P10" s="209"/>
      <c r="Q10" s="209"/>
      <c r="R10" s="209"/>
      <c r="S10" s="209"/>
      <c r="T10" s="209"/>
      <c r="U10" s="209"/>
      <c r="V10" s="209"/>
      <c r="W10" s="200"/>
    </row>
    <row r="11" spans="1:23" ht="15.95" customHeight="1" thickBot="1" x14ac:dyDescent="0.2">
      <c r="B11" s="25" t="s">
        <v>29</v>
      </c>
      <c r="C11" s="66" t="s">
        <v>30</v>
      </c>
      <c r="D11" s="65"/>
      <c r="E11" s="26" t="s">
        <v>46</v>
      </c>
      <c r="F11" s="26" t="s">
        <v>2</v>
      </c>
      <c r="G11" s="26" t="s">
        <v>3</v>
      </c>
      <c r="H11" s="26" t="s">
        <v>4</v>
      </c>
      <c r="I11" s="28" t="s">
        <v>62</v>
      </c>
      <c r="J11" s="27" t="s">
        <v>46</v>
      </c>
      <c r="M11" s="160" t="s">
        <v>0</v>
      </c>
      <c r="N11" s="66" t="s">
        <v>30</v>
      </c>
      <c r="O11" s="65"/>
      <c r="P11" s="26" t="s">
        <v>46</v>
      </c>
      <c r="Q11" s="26" t="s">
        <v>98</v>
      </c>
      <c r="R11" s="26" t="s">
        <v>12</v>
      </c>
      <c r="S11" s="26" t="s">
        <v>14</v>
      </c>
      <c r="T11" s="26" t="s">
        <v>13</v>
      </c>
      <c r="U11" s="28" t="s">
        <v>15</v>
      </c>
      <c r="V11" s="26" t="s">
        <v>46</v>
      </c>
      <c r="W11" s="26" t="s">
        <v>98</v>
      </c>
    </row>
    <row r="12" spans="1:23" ht="15.95" customHeight="1" x14ac:dyDescent="0.15">
      <c r="A12" s="125"/>
      <c r="B12" s="10" t="s">
        <v>85</v>
      </c>
      <c r="C12" s="2" t="s">
        <v>105</v>
      </c>
      <c r="D12" s="6" t="s">
        <v>56</v>
      </c>
      <c r="E12" s="86">
        <v>44408</v>
      </c>
      <c r="F12" s="86">
        <f>E12+2</f>
        <v>44410</v>
      </c>
      <c r="G12" s="72">
        <f>F12</f>
        <v>44410</v>
      </c>
      <c r="H12" s="72">
        <f>G12+1</f>
        <v>44411</v>
      </c>
      <c r="I12" s="118" t="s">
        <v>55</v>
      </c>
      <c r="J12" s="103">
        <f>H12+3</f>
        <v>44414</v>
      </c>
      <c r="L12" s="125"/>
      <c r="M12" s="170" t="s">
        <v>89</v>
      </c>
      <c r="N12" s="171" t="s">
        <v>112</v>
      </c>
      <c r="O12" s="41" t="s">
        <v>79</v>
      </c>
      <c r="P12" s="172">
        <v>44409</v>
      </c>
      <c r="Q12" s="172" t="s">
        <v>99</v>
      </c>
      <c r="R12" s="172">
        <f>P12+1</f>
        <v>44410</v>
      </c>
      <c r="S12" s="172" t="s">
        <v>7</v>
      </c>
      <c r="T12" s="172">
        <f>R12</f>
        <v>44410</v>
      </c>
      <c r="U12" s="173" t="s">
        <v>7</v>
      </c>
      <c r="V12" s="172">
        <f>T12+1</f>
        <v>44411</v>
      </c>
      <c r="W12" s="202" t="s">
        <v>55</v>
      </c>
    </row>
    <row r="13" spans="1:23" ht="15.95" customHeight="1" x14ac:dyDescent="0.15">
      <c r="A13" s="125"/>
      <c r="B13" s="15" t="s">
        <v>96</v>
      </c>
      <c r="C13" s="179" t="s">
        <v>100</v>
      </c>
      <c r="D13" s="36" t="s">
        <v>79</v>
      </c>
      <c r="E13" s="73">
        <f>E12+1</f>
        <v>44409</v>
      </c>
      <c r="F13" s="100">
        <f>E13+2</f>
        <v>44411</v>
      </c>
      <c r="G13" s="100">
        <f>E13+2</f>
        <v>44411</v>
      </c>
      <c r="H13" s="100">
        <f>G13+2</f>
        <v>44413</v>
      </c>
      <c r="I13" s="114" t="s">
        <v>55</v>
      </c>
      <c r="J13" s="74">
        <f>G13+4</f>
        <v>44415</v>
      </c>
      <c r="K13" s="123"/>
      <c r="L13" s="125"/>
      <c r="M13" s="166" t="s">
        <v>90</v>
      </c>
      <c r="N13" s="167" t="s">
        <v>113</v>
      </c>
      <c r="O13" s="168" t="s">
        <v>79</v>
      </c>
      <c r="P13" s="73">
        <f>P12</f>
        <v>44409</v>
      </c>
      <c r="Q13" s="73" t="s">
        <v>7</v>
      </c>
      <c r="R13" s="73" t="s">
        <v>95</v>
      </c>
      <c r="S13" s="73" t="s">
        <v>95</v>
      </c>
      <c r="T13" s="73" t="s">
        <v>95</v>
      </c>
      <c r="U13" s="174">
        <f>P13+1</f>
        <v>44410</v>
      </c>
      <c r="V13" s="73">
        <f>U13+2</f>
        <v>44412</v>
      </c>
      <c r="W13" s="203" t="s">
        <v>7</v>
      </c>
    </row>
    <row r="14" spans="1:23" ht="15.95" customHeight="1" thickBot="1" x14ac:dyDescent="0.2">
      <c r="A14" s="125"/>
      <c r="B14" s="5" t="s">
        <v>58</v>
      </c>
      <c r="C14" s="14" t="s">
        <v>106</v>
      </c>
      <c r="D14" s="37" t="s">
        <v>27</v>
      </c>
      <c r="E14" s="99">
        <f>E13+2</f>
        <v>44411</v>
      </c>
      <c r="F14" s="75">
        <f>E14+3</f>
        <v>44414</v>
      </c>
      <c r="G14" s="75">
        <f>F14</f>
        <v>44414</v>
      </c>
      <c r="H14" s="75">
        <f>G14+1</f>
        <v>44415</v>
      </c>
      <c r="I14" s="145" t="s">
        <v>102</v>
      </c>
      <c r="J14" s="108">
        <v>44417</v>
      </c>
      <c r="K14" s="133"/>
      <c r="L14" s="125"/>
      <c r="M14" s="163" t="s">
        <v>60</v>
      </c>
      <c r="N14" s="164" t="s">
        <v>114</v>
      </c>
      <c r="O14" s="36" t="s">
        <v>27</v>
      </c>
      <c r="P14" s="100">
        <f>P13+1</f>
        <v>44410</v>
      </c>
      <c r="Q14" s="187">
        <f>P14</f>
        <v>44410</v>
      </c>
      <c r="R14" s="73">
        <f>P14+1</f>
        <v>44411</v>
      </c>
      <c r="S14" s="73">
        <f>R14</f>
        <v>44411</v>
      </c>
      <c r="T14" s="73">
        <f>S14+1</f>
        <v>44412</v>
      </c>
      <c r="U14" s="114" t="s">
        <v>104</v>
      </c>
      <c r="V14" s="187">
        <f>T14+1</f>
        <v>44413</v>
      </c>
      <c r="W14" s="204" t="s">
        <v>7</v>
      </c>
    </row>
    <row r="15" spans="1:23" ht="15.95" customHeight="1" x14ac:dyDescent="0.15">
      <c r="A15" s="125"/>
      <c r="B15" s="10" t="s">
        <v>85</v>
      </c>
      <c r="C15" s="2" t="s">
        <v>123</v>
      </c>
      <c r="D15" s="6" t="s">
        <v>56</v>
      </c>
      <c r="E15" s="86">
        <f>J13</f>
        <v>44415</v>
      </c>
      <c r="F15" s="72">
        <f>E15+2</f>
        <v>44417</v>
      </c>
      <c r="G15" s="72">
        <f>+F15</f>
        <v>44417</v>
      </c>
      <c r="H15" s="72">
        <f>G15+1</f>
        <v>44418</v>
      </c>
      <c r="I15" s="119" t="s">
        <v>55</v>
      </c>
      <c r="J15" s="104">
        <f>H15+3</f>
        <v>44421</v>
      </c>
      <c r="K15" s="121"/>
      <c r="L15" s="125" t="s">
        <v>171</v>
      </c>
      <c r="M15" s="163" t="s">
        <v>78</v>
      </c>
      <c r="N15" s="164" t="s">
        <v>170</v>
      </c>
      <c r="O15" s="36" t="s">
        <v>16</v>
      </c>
      <c r="P15" s="105">
        <f>P12-2</f>
        <v>44407</v>
      </c>
      <c r="Q15" s="105" t="s">
        <v>7</v>
      </c>
      <c r="R15" s="76">
        <f>P15+6</f>
        <v>44413</v>
      </c>
      <c r="S15" s="76" t="s">
        <v>7</v>
      </c>
      <c r="T15" s="76" t="s">
        <v>39</v>
      </c>
      <c r="U15" s="84">
        <f>R15</f>
        <v>44413</v>
      </c>
      <c r="V15" s="105">
        <f>U15+1</f>
        <v>44414</v>
      </c>
      <c r="W15" s="205" t="s">
        <v>7</v>
      </c>
    </row>
    <row r="16" spans="1:23" ht="15.95" customHeight="1" thickBot="1" x14ac:dyDescent="0.2">
      <c r="A16" s="125"/>
      <c r="B16" s="15" t="s">
        <v>86</v>
      </c>
      <c r="C16" s="179" t="s">
        <v>124</v>
      </c>
      <c r="D16" s="36" t="s">
        <v>79</v>
      </c>
      <c r="E16" s="73">
        <f>E13+7</f>
        <v>44416</v>
      </c>
      <c r="F16" s="73">
        <f>E16+2</f>
        <v>44418</v>
      </c>
      <c r="G16" s="73">
        <f>F16</f>
        <v>44418</v>
      </c>
      <c r="H16" s="100">
        <f>G16+2</f>
        <v>44420</v>
      </c>
      <c r="I16" s="114" t="s">
        <v>55</v>
      </c>
      <c r="J16" s="74">
        <f>G16+4</f>
        <v>44422</v>
      </c>
      <c r="K16" s="134"/>
      <c r="L16" s="125"/>
      <c r="M16" s="5" t="s">
        <v>60</v>
      </c>
      <c r="N16" s="14" t="s">
        <v>115</v>
      </c>
      <c r="O16" s="37" t="s">
        <v>27</v>
      </c>
      <c r="P16" s="100">
        <f>P12+4</f>
        <v>44413</v>
      </c>
      <c r="Q16" s="187" t="s">
        <v>7</v>
      </c>
      <c r="R16" s="73">
        <f>P16+2</f>
        <v>44415</v>
      </c>
      <c r="S16" s="73">
        <f>P16+1</f>
        <v>44414</v>
      </c>
      <c r="T16" s="73">
        <f>S16</f>
        <v>44414</v>
      </c>
      <c r="U16" s="114" t="s">
        <v>87</v>
      </c>
      <c r="V16" s="187">
        <f>R16+2</f>
        <v>44417</v>
      </c>
      <c r="W16" s="204">
        <f>V16</f>
        <v>44417</v>
      </c>
    </row>
    <row r="17" spans="1:25" ht="15.95" customHeight="1" thickBot="1" x14ac:dyDescent="0.2">
      <c r="A17" s="125"/>
      <c r="B17" s="5" t="s">
        <v>58</v>
      </c>
      <c r="C17" s="14" t="s">
        <v>125</v>
      </c>
      <c r="D17" s="37" t="s">
        <v>27</v>
      </c>
      <c r="E17" s="99">
        <f>E16+2</f>
        <v>44418</v>
      </c>
      <c r="F17" s="75">
        <f>E17+3</f>
        <v>44421</v>
      </c>
      <c r="G17" s="75">
        <f>F17</f>
        <v>44421</v>
      </c>
      <c r="H17" s="75">
        <f>G17+1</f>
        <v>44422</v>
      </c>
      <c r="I17" s="145">
        <v>44424</v>
      </c>
      <c r="J17" s="108">
        <v>44425</v>
      </c>
      <c r="L17" s="125"/>
      <c r="M17" s="170" t="s">
        <v>89</v>
      </c>
      <c r="N17" s="171" t="s">
        <v>130</v>
      </c>
      <c r="O17" s="41" t="s">
        <v>79</v>
      </c>
      <c r="P17" s="72">
        <f>P16+3</f>
        <v>44416</v>
      </c>
      <c r="Q17" s="72" t="s">
        <v>7</v>
      </c>
      <c r="R17" s="72">
        <f>+P17+1</f>
        <v>44417</v>
      </c>
      <c r="S17" s="72" t="s">
        <v>7</v>
      </c>
      <c r="T17" s="72">
        <f>+R17</f>
        <v>44417</v>
      </c>
      <c r="U17" s="83" t="s">
        <v>7</v>
      </c>
      <c r="V17" s="72">
        <f>+T17+1</f>
        <v>44418</v>
      </c>
      <c r="W17" s="82" t="s">
        <v>7</v>
      </c>
    </row>
    <row r="18" spans="1:25" ht="15.95" customHeight="1" x14ac:dyDescent="0.15">
      <c r="A18" s="125"/>
      <c r="B18" s="10" t="s">
        <v>85</v>
      </c>
      <c r="C18" s="2" t="s">
        <v>136</v>
      </c>
      <c r="D18" s="6" t="s">
        <v>56</v>
      </c>
      <c r="E18" s="86">
        <f t="shared" ref="E18:F21" si="0">E15+7</f>
        <v>44422</v>
      </c>
      <c r="F18" s="72">
        <f>E18+2</f>
        <v>44424</v>
      </c>
      <c r="G18" s="72">
        <f t="shared" ref="G18:G23" si="1">+F18</f>
        <v>44424</v>
      </c>
      <c r="H18" s="72">
        <f>G18+1</f>
        <v>44425</v>
      </c>
      <c r="I18" s="119" t="s">
        <v>55</v>
      </c>
      <c r="J18" s="104">
        <f>H18+3</f>
        <v>44428</v>
      </c>
      <c r="L18" s="125"/>
      <c r="M18" s="166" t="s">
        <v>90</v>
      </c>
      <c r="N18" s="167" t="s">
        <v>131</v>
      </c>
      <c r="O18" s="168" t="s">
        <v>79</v>
      </c>
      <c r="P18" s="78">
        <f>P17</f>
        <v>44416</v>
      </c>
      <c r="Q18" s="78" t="s">
        <v>7</v>
      </c>
      <c r="R18" s="78" t="s">
        <v>92</v>
      </c>
      <c r="S18" s="78" t="s">
        <v>92</v>
      </c>
      <c r="T18" s="78" t="s">
        <v>92</v>
      </c>
      <c r="U18" s="169">
        <f>P18+1</f>
        <v>44417</v>
      </c>
      <c r="V18" s="78">
        <f>U18+2</f>
        <v>44419</v>
      </c>
      <c r="W18" s="79" t="s">
        <v>7</v>
      </c>
    </row>
    <row r="19" spans="1:25" ht="15.95" customHeight="1" x14ac:dyDescent="0.15">
      <c r="A19" s="125"/>
      <c r="B19" s="15" t="s">
        <v>96</v>
      </c>
      <c r="C19" s="179" t="s">
        <v>101</v>
      </c>
      <c r="D19" s="36" t="s">
        <v>79</v>
      </c>
      <c r="E19" s="98">
        <f t="shared" si="0"/>
        <v>44423</v>
      </c>
      <c r="F19" s="78">
        <f t="shared" si="0"/>
        <v>44425</v>
      </c>
      <c r="G19" s="78">
        <f t="shared" si="1"/>
        <v>44425</v>
      </c>
      <c r="H19" s="78">
        <f>G19+2</f>
        <v>44427</v>
      </c>
      <c r="I19" s="119" t="s">
        <v>55</v>
      </c>
      <c r="J19" s="104">
        <f t="shared" ref="J19:J22" si="2">J16+7</f>
        <v>44429</v>
      </c>
      <c r="L19" s="125"/>
      <c r="M19" s="163" t="s">
        <v>60</v>
      </c>
      <c r="N19" s="164" t="s">
        <v>121</v>
      </c>
      <c r="O19" s="36" t="s">
        <v>27</v>
      </c>
      <c r="P19" s="100">
        <f>P18+1</f>
        <v>44417</v>
      </c>
      <c r="Q19" s="187">
        <f>P19</f>
        <v>44417</v>
      </c>
      <c r="R19" s="73">
        <f>P19+1</f>
        <v>44418</v>
      </c>
      <c r="S19" s="73">
        <f>R19</f>
        <v>44418</v>
      </c>
      <c r="T19" s="73">
        <f>S19+1</f>
        <v>44419</v>
      </c>
      <c r="U19" s="114" t="s">
        <v>88</v>
      </c>
      <c r="V19" s="187">
        <f>T19+1</f>
        <v>44420</v>
      </c>
      <c r="W19" s="204" t="s">
        <v>7</v>
      </c>
    </row>
    <row r="20" spans="1:25" ht="15.95" customHeight="1" thickBot="1" x14ac:dyDescent="0.2">
      <c r="A20" s="125"/>
      <c r="B20" s="5" t="s">
        <v>58</v>
      </c>
      <c r="C20" s="14" t="s">
        <v>137</v>
      </c>
      <c r="D20" s="37" t="s">
        <v>27</v>
      </c>
      <c r="E20" s="99">
        <f>E19+2</f>
        <v>44425</v>
      </c>
      <c r="F20" s="75">
        <f>E20+3</f>
        <v>44428</v>
      </c>
      <c r="G20" s="75">
        <f t="shared" ref="G20" si="3">+F20</f>
        <v>44428</v>
      </c>
      <c r="H20" s="75">
        <f>G20+1</f>
        <v>44429</v>
      </c>
      <c r="I20" s="145" t="s">
        <v>151</v>
      </c>
      <c r="J20" s="108">
        <v>44431</v>
      </c>
      <c r="L20" s="125"/>
      <c r="M20" s="163" t="s">
        <v>78</v>
      </c>
      <c r="N20" s="164" t="s">
        <v>106</v>
      </c>
      <c r="O20" s="36" t="s">
        <v>16</v>
      </c>
      <c r="P20" s="105">
        <f>P17-2</f>
        <v>44414</v>
      </c>
      <c r="Q20" s="105" t="s">
        <v>7</v>
      </c>
      <c r="R20" s="76">
        <f>U20</f>
        <v>44420</v>
      </c>
      <c r="S20" s="76" t="s">
        <v>7</v>
      </c>
      <c r="T20" s="76" t="s">
        <v>39</v>
      </c>
      <c r="U20" s="84">
        <f>P20+6</f>
        <v>44420</v>
      </c>
      <c r="V20" s="105">
        <f>U20+1</f>
        <v>44421</v>
      </c>
      <c r="W20" s="205" t="s">
        <v>7</v>
      </c>
    </row>
    <row r="21" spans="1:25" ht="15.95" customHeight="1" thickBot="1" x14ac:dyDescent="0.2">
      <c r="A21" s="125"/>
      <c r="B21" s="10" t="s">
        <v>85</v>
      </c>
      <c r="C21" s="2" t="s">
        <v>152</v>
      </c>
      <c r="D21" s="6" t="s">
        <v>56</v>
      </c>
      <c r="E21" s="86">
        <f t="shared" si="0"/>
        <v>44429</v>
      </c>
      <c r="F21" s="72">
        <f t="shared" si="0"/>
        <v>44431</v>
      </c>
      <c r="G21" s="72">
        <f t="shared" si="1"/>
        <v>44431</v>
      </c>
      <c r="H21" s="72">
        <f>G21+1</f>
        <v>44432</v>
      </c>
      <c r="I21" s="119" t="s">
        <v>55</v>
      </c>
      <c r="J21" s="104">
        <f t="shared" si="2"/>
        <v>44435</v>
      </c>
      <c r="L21" s="125"/>
      <c r="M21" s="5" t="s">
        <v>60</v>
      </c>
      <c r="N21" s="14" t="s">
        <v>122</v>
      </c>
      <c r="O21" s="37" t="s">
        <v>27</v>
      </c>
      <c r="P21" s="100">
        <f>P16+7</f>
        <v>44420</v>
      </c>
      <c r="Q21" s="187" t="s">
        <v>7</v>
      </c>
      <c r="R21" s="73">
        <f>P21+2</f>
        <v>44422</v>
      </c>
      <c r="S21" s="73">
        <f>P21+1</f>
        <v>44421</v>
      </c>
      <c r="T21" s="73">
        <f>S21</f>
        <v>44421</v>
      </c>
      <c r="U21" s="114" t="s">
        <v>84</v>
      </c>
      <c r="V21" s="187">
        <f>T21+3</f>
        <v>44424</v>
      </c>
      <c r="W21" s="204">
        <f>V21</f>
        <v>44424</v>
      </c>
    </row>
    <row r="22" spans="1:25" ht="15.95" customHeight="1" x14ac:dyDescent="0.15">
      <c r="A22" s="125"/>
      <c r="B22" s="15" t="s">
        <v>86</v>
      </c>
      <c r="C22" s="13" t="s">
        <v>153</v>
      </c>
      <c r="D22" s="36" t="s">
        <v>97</v>
      </c>
      <c r="E22" s="98">
        <f>E16+14</f>
        <v>44430</v>
      </c>
      <c r="F22" s="78">
        <f>F19+7</f>
        <v>44432</v>
      </c>
      <c r="G22" s="78">
        <f t="shared" si="1"/>
        <v>44432</v>
      </c>
      <c r="H22" s="78">
        <f>G22+2</f>
        <v>44434</v>
      </c>
      <c r="I22" s="119" t="s">
        <v>55</v>
      </c>
      <c r="J22" s="104">
        <f t="shared" si="2"/>
        <v>44436</v>
      </c>
      <c r="L22" s="125"/>
      <c r="M22" s="170" t="s">
        <v>89</v>
      </c>
      <c r="N22" s="171" t="s">
        <v>143</v>
      </c>
      <c r="O22" s="41" t="s">
        <v>79</v>
      </c>
      <c r="P22" s="72">
        <f>P17+7</f>
        <v>44423</v>
      </c>
      <c r="Q22" s="72" t="s">
        <v>7</v>
      </c>
      <c r="R22" s="72">
        <f>+P22+1</f>
        <v>44424</v>
      </c>
      <c r="S22" s="72" t="s">
        <v>7</v>
      </c>
      <c r="T22" s="72">
        <f>+R22</f>
        <v>44424</v>
      </c>
      <c r="U22" s="83" t="s">
        <v>7</v>
      </c>
      <c r="V22" s="72">
        <f>+T22+1</f>
        <v>44425</v>
      </c>
      <c r="W22" s="82" t="s">
        <v>7</v>
      </c>
    </row>
    <row r="23" spans="1:25" ht="15.95" customHeight="1" thickBot="1" x14ac:dyDescent="0.2">
      <c r="A23" s="125"/>
      <c r="B23" s="5" t="s">
        <v>58</v>
      </c>
      <c r="C23" s="14" t="s">
        <v>154</v>
      </c>
      <c r="D23" s="37" t="s">
        <v>27</v>
      </c>
      <c r="E23" s="99">
        <f>E20+7</f>
        <v>44432</v>
      </c>
      <c r="F23" s="75">
        <f>E23+3</f>
        <v>44435</v>
      </c>
      <c r="G23" s="75">
        <f t="shared" si="1"/>
        <v>44435</v>
      </c>
      <c r="H23" s="75">
        <f>G23+1</f>
        <v>44436</v>
      </c>
      <c r="I23" s="145">
        <v>44438</v>
      </c>
      <c r="J23" s="108">
        <v>44439</v>
      </c>
      <c r="L23" s="125"/>
      <c r="M23" s="166" t="s">
        <v>90</v>
      </c>
      <c r="N23" s="167" t="s">
        <v>144</v>
      </c>
      <c r="O23" s="168" t="s">
        <v>79</v>
      </c>
      <c r="P23" s="78">
        <f>P22</f>
        <v>44423</v>
      </c>
      <c r="Q23" s="78" t="s">
        <v>7</v>
      </c>
      <c r="R23" s="78" t="s">
        <v>92</v>
      </c>
      <c r="S23" s="78" t="s">
        <v>92</v>
      </c>
      <c r="T23" s="78" t="s">
        <v>92</v>
      </c>
      <c r="U23" s="169">
        <f>P23+1</f>
        <v>44424</v>
      </c>
      <c r="V23" s="78">
        <f>U23+2</f>
        <v>44426</v>
      </c>
      <c r="W23" s="79" t="s">
        <v>7</v>
      </c>
    </row>
    <row r="24" spans="1:25" ht="15.95" customHeight="1" x14ac:dyDescent="0.15">
      <c r="B24" s="16"/>
      <c r="D24" s="39"/>
      <c r="E24" s="87"/>
      <c r="F24" s="87"/>
      <c r="I24" s="109"/>
      <c r="J24" s="87"/>
      <c r="K24" s="87"/>
      <c r="L24" s="125"/>
      <c r="M24" s="163" t="s">
        <v>60</v>
      </c>
      <c r="N24" s="164" t="s">
        <v>145</v>
      </c>
      <c r="O24" s="36" t="s">
        <v>27</v>
      </c>
      <c r="P24" s="100">
        <f>P22+1</f>
        <v>44424</v>
      </c>
      <c r="Q24" s="187">
        <f>P24</f>
        <v>44424</v>
      </c>
      <c r="R24" s="73">
        <f>P24+1</f>
        <v>44425</v>
      </c>
      <c r="S24" s="73">
        <f>R24</f>
        <v>44425</v>
      </c>
      <c r="T24" s="73">
        <f>S24+1</f>
        <v>44426</v>
      </c>
      <c r="U24" s="114" t="s">
        <v>88</v>
      </c>
      <c r="V24" s="187">
        <f>T24+1</f>
        <v>44427</v>
      </c>
      <c r="W24" s="204" t="s">
        <v>7</v>
      </c>
    </row>
    <row r="25" spans="1:25" ht="15.95" customHeight="1" x14ac:dyDescent="0.15">
      <c r="B25" s="209" t="s">
        <v>41</v>
      </c>
      <c r="C25" s="209"/>
      <c r="D25" s="209"/>
      <c r="E25" s="209"/>
      <c r="F25" s="209"/>
      <c r="G25" s="209"/>
      <c r="H25" s="40"/>
      <c r="I25" s="40"/>
      <c r="J25" s="40"/>
      <c r="L25" s="125"/>
      <c r="M25" s="163" t="s">
        <v>78</v>
      </c>
      <c r="N25" s="164" t="s">
        <v>125</v>
      </c>
      <c r="O25" s="36" t="s">
        <v>16</v>
      </c>
      <c r="P25" s="105">
        <f>P20+7</f>
        <v>44421</v>
      </c>
      <c r="Q25" s="105" t="s">
        <v>7</v>
      </c>
      <c r="R25" s="76">
        <f>U25</f>
        <v>44427</v>
      </c>
      <c r="S25" s="76" t="s">
        <v>7</v>
      </c>
      <c r="T25" s="76" t="s">
        <v>7</v>
      </c>
      <c r="U25" s="84">
        <f>P25+6</f>
        <v>44427</v>
      </c>
      <c r="V25" s="105">
        <f>U25+1</f>
        <v>44428</v>
      </c>
      <c r="W25" s="205" t="s">
        <v>7</v>
      </c>
    </row>
    <row r="26" spans="1:25" ht="15.95" customHeight="1" thickBot="1" x14ac:dyDescent="0.2">
      <c r="B26" s="209"/>
      <c r="C26" s="209"/>
      <c r="D26" s="209"/>
      <c r="E26" s="209"/>
      <c r="F26" s="209"/>
      <c r="G26" s="209"/>
      <c r="H26" s="40"/>
      <c r="L26" s="125"/>
      <c r="M26" s="5" t="s">
        <v>60</v>
      </c>
      <c r="N26" s="14" t="s">
        <v>146</v>
      </c>
      <c r="O26" s="37" t="s">
        <v>27</v>
      </c>
      <c r="P26" s="99">
        <f>V24</f>
        <v>44427</v>
      </c>
      <c r="Q26" s="186" t="s">
        <v>7</v>
      </c>
      <c r="R26" s="75">
        <f>P26+2</f>
        <v>44429</v>
      </c>
      <c r="S26" s="75">
        <f>P26+1</f>
        <v>44428</v>
      </c>
      <c r="T26" s="75">
        <f>S26</f>
        <v>44428</v>
      </c>
      <c r="U26" s="145" t="s">
        <v>84</v>
      </c>
      <c r="V26" s="186">
        <f>T26+3</f>
        <v>44431</v>
      </c>
      <c r="W26" s="206">
        <f>V26</f>
        <v>44431</v>
      </c>
    </row>
    <row r="27" spans="1:25" ht="15.95" customHeight="1" thickBot="1" x14ac:dyDescent="0.2">
      <c r="B27" s="3" t="s">
        <v>0</v>
      </c>
      <c r="C27" s="28" t="s">
        <v>30</v>
      </c>
      <c r="D27" s="29"/>
      <c r="E27" s="29" t="s">
        <v>46</v>
      </c>
      <c r="F27" s="26" t="s">
        <v>8</v>
      </c>
      <c r="G27" s="26" t="s">
        <v>9</v>
      </c>
      <c r="H27" s="28" t="s">
        <v>62</v>
      </c>
      <c r="I27" s="27" t="s">
        <v>46</v>
      </c>
      <c r="L27" s="125"/>
      <c r="M27" s="170" t="s">
        <v>89</v>
      </c>
      <c r="N27" s="171" t="s">
        <v>158</v>
      </c>
      <c r="O27" s="41" t="s">
        <v>79</v>
      </c>
      <c r="P27" s="72">
        <f>P22+7</f>
        <v>44430</v>
      </c>
      <c r="Q27" s="72" t="s">
        <v>7</v>
      </c>
      <c r="R27" s="72">
        <f>+P27+1</f>
        <v>44431</v>
      </c>
      <c r="S27" s="72" t="s">
        <v>7</v>
      </c>
      <c r="T27" s="72">
        <f>+R27</f>
        <v>44431</v>
      </c>
      <c r="U27" s="83" t="s">
        <v>7</v>
      </c>
      <c r="V27" s="72">
        <f>+T27+1</f>
        <v>44432</v>
      </c>
      <c r="W27" s="82" t="s">
        <v>7</v>
      </c>
    </row>
    <row r="28" spans="1:25" ht="15.95" customHeight="1" x14ac:dyDescent="0.15">
      <c r="A28" s="125"/>
      <c r="B28" s="4" t="s">
        <v>77</v>
      </c>
      <c r="C28" s="179" t="s">
        <v>107</v>
      </c>
      <c r="D28" s="36" t="s">
        <v>27</v>
      </c>
      <c r="E28" s="100">
        <v>44409</v>
      </c>
      <c r="F28" s="73">
        <f>E28+2</f>
        <v>44411</v>
      </c>
      <c r="G28" s="76">
        <f>F28+2</f>
        <v>44413</v>
      </c>
      <c r="H28" s="111" t="s">
        <v>55</v>
      </c>
      <c r="I28" s="107">
        <f>F28+5</f>
        <v>44416</v>
      </c>
      <c r="L28" s="125"/>
      <c r="M28" s="166" t="s">
        <v>90</v>
      </c>
      <c r="N28" s="167" t="s">
        <v>159</v>
      </c>
      <c r="O28" s="168" t="s">
        <v>91</v>
      </c>
      <c r="P28" s="78">
        <f>P27</f>
        <v>44430</v>
      </c>
      <c r="Q28" s="78" t="s">
        <v>7</v>
      </c>
      <c r="R28" s="78" t="s">
        <v>92</v>
      </c>
      <c r="S28" s="78" t="s">
        <v>92</v>
      </c>
      <c r="T28" s="78" t="s">
        <v>92</v>
      </c>
      <c r="U28" s="169">
        <f>P28+1</f>
        <v>44431</v>
      </c>
      <c r="V28" s="78">
        <f>U28+2</f>
        <v>44433</v>
      </c>
      <c r="W28" s="79" t="s">
        <v>7</v>
      </c>
    </row>
    <row r="29" spans="1:25" ht="15.95" customHeight="1" thickBot="1" x14ac:dyDescent="0.2">
      <c r="A29" s="125"/>
      <c r="B29" s="5" t="s">
        <v>58</v>
      </c>
      <c r="C29" s="14" t="s">
        <v>108</v>
      </c>
      <c r="D29" s="37" t="s">
        <v>27</v>
      </c>
      <c r="E29" s="112">
        <f>E28+2</f>
        <v>44411</v>
      </c>
      <c r="F29" s="77">
        <f>E29+2</f>
        <v>44413</v>
      </c>
      <c r="G29" s="75" t="s">
        <v>7</v>
      </c>
      <c r="H29" s="145" t="s">
        <v>102</v>
      </c>
      <c r="I29" s="108">
        <v>44417</v>
      </c>
      <c r="L29" s="125"/>
      <c r="M29" s="163" t="s">
        <v>60</v>
      </c>
      <c r="N29" s="164" t="s">
        <v>160</v>
      </c>
      <c r="O29" s="36" t="s">
        <v>27</v>
      </c>
      <c r="P29" s="100">
        <f>P24+7</f>
        <v>44431</v>
      </c>
      <c r="Q29" s="187">
        <f>P29</f>
        <v>44431</v>
      </c>
      <c r="R29" s="73">
        <f>P29+1</f>
        <v>44432</v>
      </c>
      <c r="S29" s="73">
        <f>R29</f>
        <v>44432</v>
      </c>
      <c r="T29" s="73">
        <f>S29+1</f>
        <v>44433</v>
      </c>
      <c r="U29" s="114" t="s">
        <v>88</v>
      </c>
      <c r="V29" s="187">
        <f>T29+1</f>
        <v>44434</v>
      </c>
      <c r="W29" s="204" t="s">
        <v>7</v>
      </c>
    </row>
    <row r="30" spans="1:25" ht="15.95" customHeight="1" x14ac:dyDescent="0.15">
      <c r="B30" s="4" t="s">
        <v>77</v>
      </c>
      <c r="C30" s="179" t="s">
        <v>119</v>
      </c>
      <c r="D30" s="36" t="s">
        <v>27</v>
      </c>
      <c r="E30" s="100">
        <f>E28+7</f>
        <v>44416</v>
      </c>
      <c r="F30" s="73">
        <f>E30+2</f>
        <v>44418</v>
      </c>
      <c r="G30" s="76">
        <f>F30+2</f>
        <v>44420</v>
      </c>
      <c r="H30" s="111" t="s">
        <v>55</v>
      </c>
      <c r="I30" s="107">
        <f>F30+5</f>
        <v>44423</v>
      </c>
      <c r="L30" s="125"/>
      <c r="M30" s="163" t="s">
        <v>78</v>
      </c>
      <c r="N30" s="164" t="s">
        <v>137</v>
      </c>
      <c r="O30" s="36" t="s">
        <v>16</v>
      </c>
      <c r="P30" s="105">
        <f>P25+7</f>
        <v>44428</v>
      </c>
      <c r="Q30" s="105" t="s">
        <v>7</v>
      </c>
      <c r="R30" s="76">
        <f>U30</f>
        <v>44434</v>
      </c>
      <c r="S30" s="76" t="s">
        <v>7</v>
      </c>
      <c r="T30" s="76" t="s">
        <v>7</v>
      </c>
      <c r="U30" s="84">
        <f>P30+6</f>
        <v>44434</v>
      </c>
      <c r="V30" s="105">
        <f>U30+1</f>
        <v>44435</v>
      </c>
      <c r="W30" s="205" t="s">
        <v>7</v>
      </c>
      <c r="X30" s="124"/>
      <c r="Y30" s="124"/>
    </row>
    <row r="31" spans="1:25" ht="15.95" customHeight="1" thickBot="1" x14ac:dyDescent="0.2">
      <c r="A31" s="125"/>
      <c r="B31" s="5" t="s">
        <v>58</v>
      </c>
      <c r="C31" s="14" t="s">
        <v>126</v>
      </c>
      <c r="D31" s="37" t="s">
        <v>27</v>
      </c>
      <c r="E31" s="112">
        <f>E30+2</f>
        <v>44418</v>
      </c>
      <c r="F31" s="77">
        <f>E31+2</f>
        <v>44420</v>
      </c>
      <c r="G31" s="75" t="s">
        <v>7</v>
      </c>
      <c r="H31" s="145">
        <v>44424</v>
      </c>
      <c r="I31" s="108">
        <v>44425</v>
      </c>
      <c r="L31" s="125"/>
      <c r="M31" s="5" t="s">
        <v>60</v>
      </c>
      <c r="N31" s="14" t="s">
        <v>161</v>
      </c>
      <c r="O31" s="37" t="s">
        <v>27</v>
      </c>
      <c r="P31" s="99">
        <f>V29</f>
        <v>44434</v>
      </c>
      <c r="Q31" s="186" t="s">
        <v>7</v>
      </c>
      <c r="R31" s="75">
        <f>P31+2</f>
        <v>44436</v>
      </c>
      <c r="S31" s="75">
        <f>P31+1</f>
        <v>44435</v>
      </c>
      <c r="T31" s="75">
        <f>S31</f>
        <v>44435</v>
      </c>
      <c r="U31" s="145" t="s">
        <v>84</v>
      </c>
      <c r="V31" s="186">
        <f>T31+3</f>
        <v>44438</v>
      </c>
      <c r="W31" s="206">
        <f>V31</f>
        <v>44438</v>
      </c>
      <c r="X31" s="124"/>
      <c r="Y31" s="124"/>
    </row>
    <row r="32" spans="1:25" ht="15.95" customHeight="1" x14ac:dyDescent="0.15">
      <c r="A32" s="125"/>
      <c r="B32" s="4" t="s">
        <v>77</v>
      </c>
      <c r="C32" s="179" t="s">
        <v>138</v>
      </c>
      <c r="D32" s="36" t="s">
        <v>27</v>
      </c>
      <c r="E32" s="100">
        <f>E30+7</f>
        <v>44423</v>
      </c>
      <c r="F32" s="73">
        <f t="shared" ref="F32" si="4">E32+2</f>
        <v>44425</v>
      </c>
      <c r="G32" s="76">
        <f>F32+2</f>
        <v>44427</v>
      </c>
      <c r="H32" s="111" t="s">
        <v>55</v>
      </c>
      <c r="I32" s="107">
        <f>G32+3</f>
        <v>44430</v>
      </c>
      <c r="L32" s="125"/>
      <c r="M32" s="165" t="s">
        <v>172</v>
      </c>
      <c r="R32" s="110"/>
      <c r="V32" s="97"/>
      <c r="W32" s="97"/>
      <c r="X32" s="124"/>
      <c r="Y32" s="124"/>
    </row>
    <row r="33" spans="1:25" ht="15.95" customHeight="1" thickBot="1" x14ac:dyDescent="0.2">
      <c r="A33" s="125"/>
      <c r="B33" s="5" t="s">
        <v>58</v>
      </c>
      <c r="C33" s="14" t="s">
        <v>139</v>
      </c>
      <c r="D33" s="37" t="s">
        <v>27</v>
      </c>
      <c r="E33" s="112">
        <f>E32+2</f>
        <v>44425</v>
      </c>
      <c r="F33" s="77">
        <f>E33+2</f>
        <v>44427</v>
      </c>
      <c r="G33" s="75" t="s">
        <v>7</v>
      </c>
      <c r="H33" s="145" t="s">
        <v>151</v>
      </c>
      <c r="I33" s="108">
        <v>44431</v>
      </c>
      <c r="L33" s="125"/>
      <c r="M33" s="34"/>
      <c r="X33" s="124"/>
      <c r="Y33" s="124"/>
    </row>
    <row r="34" spans="1:25" ht="15.95" customHeight="1" x14ac:dyDescent="0.15">
      <c r="A34" s="125"/>
      <c r="B34" s="4" t="s">
        <v>77</v>
      </c>
      <c r="C34" s="13" t="s">
        <v>162</v>
      </c>
      <c r="D34" s="36" t="s">
        <v>27</v>
      </c>
      <c r="E34" s="73">
        <f>E32+7</f>
        <v>44430</v>
      </c>
      <c r="F34" s="73">
        <f t="shared" ref="F34" si="5">+E34+2</f>
        <v>44432</v>
      </c>
      <c r="G34" s="76">
        <f>+F34+2</f>
        <v>44434</v>
      </c>
      <c r="H34" s="111" t="s">
        <v>55</v>
      </c>
      <c r="I34" s="74">
        <f>G34+3</f>
        <v>44437</v>
      </c>
      <c r="J34" s="31"/>
      <c r="L34" s="125"/>
      <c r="X34" s="124"/>
      <c r="Y34" s="124"/>
    </row>
    <row r="35" spans="1:25" ht="15.95" customHeight="1" thickBot="1" x14ac:dyDescent="0.2">
      <c r="A35" s="125"/>
      <c r="B35" s="5" t="s">
        <v>58</v>
      </c>
      <c r="C35" s="14" t="s">
        <v>169</v>
      </c>
      <c r="D35" s="37" t="s">
        <v>81</v>
      </c>
      <c r="E35" s="112">
        <f>E34+2</f>
        <v>44432</v>
      </c>
      <c r="F35" s="77">
        <f>E35+2</f>
        <v>44434</v>
      </c>
      <c r="G35" s="75" t="s">
        <v>7</v>
      </c>
      <c r="H35" s="145">
        <v>44438</v>
      </c>
      <c r="I35" s="108">
        <v>44439</v>
      </c>
      <c r="J35" s="31"/>
      <c r="L35" s="125"/>
      <c r="M35" s="207" t="s">
        <v>32</v>
      </c>
      <c r="N35" s="207"/>
      <c r="O35" s="207"/>
      <c r="P35" s="207"/>
      <c r="Q35" s="207"/>
      <c r="R35" s="207"/>
      <c r="S35" s="207"/>
      <c r="T35" s="207"/>
      <c r="U35" s="207"/>
      <c r="X35" s="124"/>
      <c r="Y35" s="124"/>
    </row>
    <row r="36" spans="1:25" ht="15.95" customHeight="1" x14ac:dyDescent="0.15">
      <c r="A36" s="125"/>
      <c r="B36" s="212" t="s">
        <v>80</v>
      </c>
      <c r="C36" s="213"/>
      <c r="D36" s="213"/>
      <c r="E36" s="213"/>
      <c r="F36" s="40"/>
      <c r="G36" s="40"/>
      <c r="H36" s="40"/>
      <c r="L36" s="113"/>
      <c r="M36" s="207"/>
      <c r="N36" s="207"/>
      <c r="O36" s="207"/>
      <c r="P36" s="207"/>
      <c r="Q36" s="207"/>
      <c r="R36" s="207"/>
      <c r="S36" s="207"/>
      <c r="T36" s="207"/>
      <c r="U36" s="207"/>
      <c r="X36" s="124"/>
      <c r="Y36" s="124"/>
    </row>
    <row r="37" spans="1:25" ht="15.95" customHeight="1" thickBot="1" x14ac:dyDescent="0.2">
      <c r="A37" s="125"/>
      <c r="B37" s="214"/>
      <c r="C37" s="214"/>
      <c r="D37" s="214"/>
      <c r="E37" s="214"/>
      <c r="F37" s="24"/>
      <c r="G37" s="24"/>
      <c r="H37" s="24"/>
      <c r="I37" s="24"/>
      <c r="J37" s="31"/>
      <c r="L37" s="113"/>
      <c r="T37" s="23"/>
      <c r="X37" s="31"/>
      <c r="Y37" s="124"/>
    </row>
    <row r="38" spans="1:25" ht="15.95" customHeight="1" thickBot="1" x14ac:dyDescent="0.2">
      <c r="A38" s="125"/>
      <c r="B38" s="25" t="s">
        <v>0</v>
      </c>
      <c r="C38" s="66" t="s">
        <v>30</v>
      </c>
      <c r="D38" s="65"/>
      <c r="E38" s="26" t="s">
        <v>1</v>
      </c>
      <c r="F38" s="26" t="s">
        <v>10</v>
      </c>
      <c r="G38" s="26" t="s">
        <v>11</v>
      </c>
      <c r="H38" s="29" t="s">
        <v>5</v>
      </c>
      <c r="I38" s="27" t="s">
        <v>1</v>
      </c>
      <c r="J38" s="31"/>
      <c r="L38" s="113"/>
      <c r="M38" s="38" t="s">
        <v>18</v>
      </c>
      <c r="P38" s="23"/>
      <c r="Q38" s="23"/>
      <c r="S38" s="38" t="s">
        <v>17</v>
      </c>
      <c r="X38" s="124"/>
      <c r="Y38" s="124"/>
    </row>
    <row r="39" spans="1:25" ht="15.95" customHeight="1" x14ac:dyDescent="0.15">
      <c r="A39" s="125"/>
      <c r="B39" s="15" t="s">
        <v>94</v>
      </c>
      <c r="C39" s="144" t="s">
        <v>109</v>
      </c>
      <c r="D39" s="11" t="s">
        <v>56</v>
      </c>
      <c r="E39" s="86">
        <v>44408</v>
      </c>
      <c r="F39" s="72">
        <f>E39+2</f>
        <v>44410</v>
      </c>
      <c r="G39" s="72">
        <f>F39</f>
        <v>44410</v>
      </c>
      <c r="H39" s="72" t="s">
        <v>7</v>
      </c>
      <c r="I39" s="115">
        <f>G39+2</f>
        <v>44412</v>
      </c>
      <c r="J39" s="95"/>
      <c r="L39" s="113"/>
      <c r="M39" s="23" t="s">
        <v>63</v>
      </c>
      <c r="P39" s="23"/>
      <c r="Q39" s="23"/>
      <c r="S39" s="23" t="s">
        <v>19</v>
      </c>
      <c r="U39" s="59"/>
      <c r="X39" s="31"/>
    </row>
    <row r="40" spans="1:25" ht="15.95" customHeight="1" x14ac:dyDescent="0.15">
      <c r="B40" s="15" t="s">
        <v>93</v>
      </c>
      <c r="C40" s="179" t="s">
        <v>110</v>
      </c>
      <c r="D40" s="8" t="s">
        <v>79</v>
      </c>
      <c r="E40" s="98">
        <f>E39+2</f>
        <v>44410</v>
      </c>
      <c r="F40" s="78">
        <f>E40+2</f>
        <v>44412</v>
      </c>
      <c r="G40" s="78">
        <f>F40</f>
        <v>44412</v>
      </c>
      <c r="H40" s="78" t="s">
        <v>7</v>
      </c>
      <c r="I40" s="120">
        <f>G40+3</f>
        <v>44415</v>
      </c>
      <c r="M40" s="23" t="s">
        <v>64</v>
      </c>
      <c r="P40" s="23"/>
      <c r="Q40" s="23"/>
      <c r="S40" s="23" t="s">
        <v>52</v>
      </c>
      <c r="T40" s="23" t="s">
        <v>53</v>
      </c>
    </row>
    <row r="41" spans="1:25" ht="15.95" customHeight="1" thickBot="1" x14ac:dyDescent="0.2">
      <c r="B41" s="5" t="s">
        <v>94</v>
      </c>
      <c r="C41" s="7" t="s">
        <v>111</v>
      </c>
      <c r="D41" s="9" t="s">
        <v>56</v>
      </c>
      <c r="E41" s="106">
        <f>E40+2</f>
        <v>44412</v>
      </c>
      <c r="F41" s="80">
        <f>E41+2</f>
        <v>44414</v>
      </c>
      <c r="G41" s="80">
        <f t="shared" ref="G41" si="6">+F41</f>
        <v>44414</v>
      </c>
      <c r="H41" s="106">
        <f>G41+2</f>
        <v>44416</v>
      </c>
      <c r="I41" s="117">
        <f>H41+1</f>
        <v>44417</v>
      </c>
      <c r="M41" s="23" t="s">
        <v>65</v>
      </c>
    </row>
    <row r="42" spans="1:25" ht="15.95" customHeight="1" x14ac:dyDescent="0.15">
      <c r="B42" s="15" t="s">
        <v>93</v>
      </c>
      <c r="C42" s="144" t="s">
        <v>127</v>
      </c>
      <c r="D42" s="11" t="s">
        <v>79</v>
      </c>
      <c r="E42" s="86">
        <f>I40</f>
        <v>44415</v>
      </c>
      <c r="F42" s="72">
        <f>E42+2</f>
        <v>44417</v>
      </c>
      <c r="G42" s="72">
        <f>F42</f>
        <v>44417</v>
      </c>
      <c r="H42" s="72" t="s">
        <v>7</v>
      </c>
      <c r="I42" s="115">
        <f>G42+2</f>
        <v>44419</v>
      </c>
      <c r="L42" s="116"/>
      <c r="M42" s="23" t="s">
        <v>66</v>
      </c>
      <c r="S42" s="38" t="s">
        <v>42</v>
      </c>
      <c r="X42" s="31"/>
    </row>
    <row r="43" spans="1:25" ht="15.95" customHeight="1" x14ac:dyDescent="0.15">
      <c r="B43" s="15" t="s">
        <v>94</v>
      </c>
      <c r="C43" s="179" t="s">
        <v>128</v>
      </c>
      <c r="D43" s="8" t="s">
        <v>56</v>
      </c>
      <c r="E43" s="98">
        <f>E40+7</f>
        <v>44417</v>
      </c>
      <c r="F43" s="78">
        <f>F40+7</f>
        <v>44419</v>
      </c>
      <c r="G43" s="78">
        <f>F43</f>
        <v>44419</v>
      </c>
      <c r="H43" s="78" t="s">
        <v>7</v>
      </c>
      <c r="I43" s="120">
        <f>G43+3</f>
        <v>44422</v>
      </c>
      <c r="M43" s="23" t="s">
        <v>83</v>
      </c>
      <c r="S43" s="101" t="s">
        <v>76</v>
      </c>
    </row>
    <row r="44" spans="1:25" ht="15.95" customHeight="1" thickBot="1" x14ac:dyDescent="0.2">
      <c r="B44" s="5" t="s">
        <v>93</v>
      </c>
      <c r="C44" s="7" t="s">
        <v>129</v>
      </c>
      <c r="D44" s="9" t="s">
        <v>79</v>
      </c>
      <c r="E44" s="106">
        <f>E43+2</f>
        <v>44419</v>
      </c>
      <c r="F44" s="80">
        <f>E44+2</f>
        <v>44421</v>
      </c>
      <c r="G44" s="80">
        <f t="shared" ref="G44:G50" si="7">+F44</f>
        <v>44421</v>
      </c>
      <c r="H44" s="106">
        <f>G44+2</f>
        <v>44423</v>
      </c>
      <c r="I44" s="117">
        <f>H44+1</f>
        <v>44424</v>
      </c>
      <c r="S44" s="23" t="s">
        <v>44</v>
      </c>
      <c r="T44" s="23" t="s">
        <v>45</v>
      </c>
    </row>
    <row r="45" spans="1:25" ht="15.95" customHeight="1" x14ac:dyDescent="0.15">
      <c r="B45" s="15" t="s">
        <v>94</v>
      </c>
      <c r="C45" s="144" t="s">
        <v>140</v>
      </c>
      <c r="D45" s="11" t="s">
        <v>56</v>
      </c>
      <c r="E45" s="86">
        <f>I43</f>
        <v>44422</v>
      </c>
      <c r="F45" s="72">
        <f>E45+2</f>
        <v>44424</v>
      </c>
      <c r="G45" s="72">
        <f>F45</f>
        <v>44424</v>
      </c>
      <c r="H45" s="72" t="s">
        <v>7</v>
      </c>
      <c r="I45" s="115">
        <f>G45+2</f>
        <v>44426</v>
      </c>
      <c r="J45" s="122"/>
    </row>
    <row r="46" spans="1:25" ht="15.95" customHeight="1" x14ac:dyDescent="0.15">
      <c r="A46" s="125"/>
      <c r="B46" s="15" t="s">
        <v>93</v>
      </c>
      <c r="C46" s="179" t="s">
        <v>141</v>
      </c>
      <c r="D46" s="8" t="s">
        <v>79</v>
      </c>
      <c r="E46" s="78">
        <f>E43+7</f>
        <v>44424</v>
      </c>
      <c r="F46" s="78">
        <f t="shared" ref="F46:F50" si="8">+E46+2</f>
        <v>44426</v>
      </c>
      <c r="G46" s="78">
        <f t="shared" si="7"/>
        <v>44426</v>
      </c>
      <c r="H46" s="78" t="s">
        <v>7</v>
      </c>
      <c r="I46" s="79">
        <f>+G46+3</f>
        <v>44429</v>
      </c>
      <c r="J46" s="122"/>
      <c r="X46" s="31"/>
    </row>
    <row r="47" spans="1:25" ht="15.95" customHeight="1" thickBot="1" x14ac:dyDescent="0.2">
      <c r="A47" s="125"/>
      <c r="B47" s="5" t="s">
        <v>94</v>
      </c>
      <c r="C47" s="7" t="s">
        <v>142</v>
      </c>
      <c r="D47" s="9" t="s">
        <v>56</v>
      </c>
      <c r="E47" s="80">
        <f>+E46+2</f>
        <v>44426</v>
      </c>
      <c r="F47" s="80">
        <f t="shared" si="8"/>
        <v>44428</v>
      </c>
      <c r="G47" s="80">
        <f t="shared" si="7"/>
        <v>44428</v>
      </c>
      <c r="H47" s="80">
        <f>+G47+2</f>
        <v>44430</v>
      </c>
      <c r="I47" s="81">
        <f>+H47+1</f>
        <v>44431</v>
      </c>
    </row>
    <row r="48" spans="1:25" ht="15.95" customHeight="1" x14ac:dyDescent="0.15">
      <c r="A48" s="125"/>
      <c r="B48" s="15" t="s">
        <v>93</v>
      </c>
      <c r="C48" s="144" t="s">
        <v>155</v>
      </c>
      <c r="D48" s="11" t="s">
        <v>79</v>
      </c>
      <c r="E48" s="72">
        <f>I46</f>
        <v>44429</v>
      </c>
      <c r="F48" s="72">
        <f t="shared" si="8"/>
        <v>44431</v>
      </c>
      <c r="G48" s="72">
        <f t="shared" si="7"/>
        <v>44431</v>
      </c>
      <c r="H48" s="72" t="s">
        <v>7</v>
      </c>
      <c r="I48" s="82">
        <f>+G48+2</f>
        <v>44433</v>
      </c>
    </row>
    <row r="49" spans="1:10" ht="15.95" customHeight="1" x14ac:dyDescent="0.15">
      <c r="A49" s="125"/>
      <c r="B49" s="15" t="s">
        <v>94</v>
      </c>
      <c r="C49" s="179" t="s">
        <v>156</v>
      </c>
      <c r="D49" s="8" t="s">
        <v>56</v>
      </c>
      <c r="E49" s="78">
        <f>+E48+2</f>
        <v>44431</v>
      </c>
      <c r="F49" s="78">
        <f t="shared" si="8"/>
        <v>44433</v>
      </c>
      <c r="G49" s="78">
        <f t="shared" si="7"/>
        <v>44433</v>
      </c>
      <c r="H49" s="78" t="s">
        <v>7</v>
      </c>
      <c r="I49" s="79">
        <f>+G49+3</f>
        <v>44436</v>
      </c>
    </row>
    <row r="50" spans="1:10" ht="15.95" customHeight="1" thickBot="1" x14ac:dyDescent="0.2">
      <c r="A50" s="125"/>
      <c r="B50" s="5" t="s">
        <v>93</v>
      </c>
      <c r="C50" s="7" t="s">
        <v>157</v>
      </c>
      <c r="D50" s="9" t="s">
        <v>79</v>
      </c>
      <c r="E50" s="80">
        <f>+E49+2</f>
        <v>44433</v>
      </c>
      <c r="F50" s="80">
        <f t="shared" si="8"/>
        <v>44435</v>
      </c>
      <c r="G50" s="80">
        <f t="shared" si="7"/>
        <v>44435</v>
      </c>
      <c r="H50" s="80">
        <f>+G50+2</f>
        <v>44437</v>
      </c>
      <c r="I50" s="81">
        <f>+H50+1</f>
        <v>44438</v>
      </c>
    </row>
    <row r="51" spans="1:10" ht="15.95" customHeight="1" x14ac:dyDescent="0.15">
      <c r="A51" s="125"/>
      <c r="J51" s="31"/>
    </row>
    <row r="52" spans="1:10" ht="15.95" customHeight="1" x14ac:dyDescent="0.15">
      <c r="A52" s="125"/>
      <c r="B52" s="153"/>
      <c r="J52" s="31"/>
    </row>
    <row r="53" spans="1:10" ht="15.95" customHeight="1" x14ac:dyDescent="0.15">
      <c r="A53" s="125"/>
      <c r="J53" s="31"/>
    </row>
    <row r="54" spans="1:10" ht="15.95" customHeight="1" x14ac:dyDescent="0.15">
      <c r="A54" s="125"/>
      <c r="J54" s="31"/>
    </row>
    <row r="55" spans="1:10" ht="15.95" customHeight="1" x14ac:dyDescent="0.15"/>
    <row r="99" spans="2:12" x14ac:dyDescent="0.15">
      <c r="B99" s="34"/>
      <c r="C99" s="35"/>
      <c r="D99" s="35"/>
      <c r="E99" s="35"/>
      <c r="F99" s="35"/>
      <c r="G99" s="32"/>
      <c r="H99" s="34"/>
      <c r="I99" s="31"/>
    </row>
    <row r="100" spans="2:12" x14ac:dyDescent="0.15">
      <c r="B100" s="34"/>
      <c r="C100" s="35"/>
      <c r="D100" s="35"/>
      <c r="E100" s="35"/>
      <c r="F100" s="35"/>
      <c r="G100" s="32"/>
      <c r="H100" s="34"/>
      <c r="I100" s="31"/>
      <c r="J100" s="31"/>
      <c r="K100" s="31"/>
      <c r="L100" s="116"/>
    </row>
    <row r="101" spans="2:12" ht="14.25" x14ac:dyDescent="0.15">
      <c r="B101" s="34"/>
      <c r="C101" s="35"/>
      <c r="D101" s="35"/>
      <c r="E101" s="35"/>
      <c r="F101" s="35"/>
      <c r="G101" s="32"/>
      <c r="H101" s="34"/>
      <c r="I101" s="31"/>
      <c r="J101" s="16"/>
      <c r="K101" s="16"/>
      <c r="L101" s="130"/>
    </row>
    <row r="102" spans="2:12" x14ac:dyDescent="0.15">
      <c r="B102" s="34"/>
      <c r="C102" s="35"/>
      <c r="D102" s="35"/>
      <c r="E102" s="35"/>
      <c r="F102" s="35"/>
      <c r="G102" s="32"/>
      <c r="H102" s="34"/>
      <c r="I102" s="31"/>
      <c r="J102" s="31"/>
      <c r="K102" s="31"/>
      <c r="L102" s="116"/>
    </row>
    <row r="103" spans="2:12" x14ac:dyDescent="0.15">
      <c r="J103" s="31"/>
      <c r="K103" s="31"/>
      <c r="L103" s="116"/>
    </row>
    <row r="104" spans="2:12" x14ac:dyDescent="0.15">
      <c r="J104" s="31"/>
      <c r="K104" s="31"/>
      <c r="L104" s="116"/>
    </row>
    <row r="105" spans="2:12" x14ac:dyDescent="0.15">
      <c r="J105" s="31"/>
      <c r="K105" s="31"/>
      <c r="L105" s="116"/>
    </row>
    <row r="106" spans="2:12" x14ac:dyDescent="0.15">
      <c r="J106" s="31"/>
      <c r="K106" s="31"/>
      <c r="L106" s="116"/>
    </row>
  </sheetData>
  <mergeCells count="7">
    <mergeCell ref="M35:U36"/>
    <mergeCell ref="T2:U2"/>
    <mergeCell ref="B9:E10"/>
    <mergeCell ref="B36:E37"/>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U63"/>
  <sheetViews>
    <sheetView zoomScaleNormal="100" workbookViewId="0">
      <selection activeCell="G17" sqref="G17"/>
    </sheetView>
  </sheetViews>
  <sheetFormatPr defaultRowHeight="13.5" x14ac:dyDescent="0.15"/>
  <cols>
    <col min="1" max="1" width="4.875" style="125" customWidth="1"/>
    <col min="2" max="2" width="21.625" customWidth="1"/>
    <col min="3" max="3" width="5.625" customWidth="1"/>
    <col min="4" max="4" width="2.625" customWidth="1"/>
    <col min="5" max="5" width="11.125" customWidth="1"/>
    <col min="6" max="6" width="11.25" customWidth="1"/>
    <col min="7" max="11" width="11.125" customWidth="1"/>
    <col min="12" max="12" width="6.5" style="149" customWidth="1"/>
    <col min="13" max="13" width="21.625" customWidth="1"/>
    <col min="14" max="14" width="6.25" bestFit="1" customWidth="1"/>
    <col min="15" max="15" width="2.375" customWidth="1"/>
    <col min="16" max="17" width="11.125" customWidth="1"/>
    <col min="18" max="18" width="11" customWidth="1"/>
  </cols>
  <sheetData>
    <row r="2" spans="1:18" ht="30" x14ac:dyDescent="0.4">
      <c r="B2" s="91" t="s">
        <v>35</v>
      </c>
      <c r="C2" s="91"/>
      <c r="D2" s="91"/>
      <c r="E2" s="91"/>
      <c r="F2" s="91"/>
      <c r="G2" s="91"/>
      <c r="H2" s="89" t="s">
        <v>38</v>
      </c>
      <c r="I2" s="89"/>
      <c r="J2" s="89"/>
      <c r="K2" s="89"/>
      <c r="L2" s="146"/>
      <c r="M2" s="89"/>
      <c r="N2" s="89"/>
      <c r="O2" s="89"/>
      <c r="R2" s="54">
        <v>44405</v>
      </c>
    </row>
    <row r="3" spans="1:18" ht="23.25" x14ac:dyDescent="0.35">
      <c r="B3" s="92"/>
      <c r="C3" s="56"/>
      <c r="D3" s="56"/>
      <c r="E3" s="56"/>
      <c r="F3" s="56"/>
      <c r="G3" s="56"/>
      <c r="H3" s="56"/>
      <c r="I3" s="56" t="s">
        <v>36</v>
      </c>
      <c r="J3" s="56"/>
      <c r="K3" s="56"/>
      <c r="L3" s="148"/>
    </row>
    <row r="4" spans="1:18" ht="23.25" x14ac:dyDescent="0.35">
      <c r="B4" s="92"/>
      <c r="C4" s="56"/>
      <c r="D4" s="56"/>
      <c r="E4" s="56"/>
      <c r="F4" s="56"/>
      <c r="G4" s="56"/>
      <c r="H4" s="56"/>
      <c r="I4" s="56"/>
      <c r="J4" s="56"/>
      <c r="K4" s="56"/>
      <c r="L4" s="148"/>
    </row>
    <row r="5" spans="1:18" ht="23.25" x14ac:dyDescent="0.35">
      <c r="B5" s="92"/>
      <c r="C5" s="56"/>
      <c r="D5" s="56"/>
      <c r="E5" s="56"/>
      <c r="F5" s="56"/>
      <c r="G5" s="56"/>
      <c r="H5" s="56"/>
      <c r="I5" s="93"/>
      <c r="J5" s="93"/>
      <c r="K5" s="93"/>
    </row>
    <row r="6" spans="1:18" ht="19.5" x14ac:dyDescent="0.3">
      <c r="B6" s="31" t="s">
        <v>47</v>
      </c>
      <c r="C6" s="23"/>
      <c r="D6" s="23"/>
      <c r="E6" s="23"/>
      <c r="F6" s="20"/>
      <c r="G6" s="20"/>
      <c r="H6" s="22"/>
      <c r="I6" s="22"/>
      <c r="J6" s="22"/>
      <c r="K6" s="22"/>
    </row>
    <row r="7" spans="1:18" ht="17.25" x14ac:dyDescent="0.15">
      <c r="B7" s="61" t="s">
        <v>28</v>
      </c>
      <c r="C7" s="62"/>
      <c r="D7" s="62"/>
      <c r="E7" s="62"/>
      <c r="F7" s="19" t="s">
        <v>54</v>
      </c>
      <c r="H7" s="71"/>
      <c r="K7" s="63"/>
    </row>
    <row r="8" spans="1:18" ht="14.25" x14ac:dyDescent="0.15">
      <c r="B8" s="61"/>
      <c r="C8" s="62"/>
      <c r="D8" s="62"/>
      <c r="E8" s="62"/>
      <c r="F8" s="62"/>
      <c r="G8" s="19"/>
      <c r="H8" s="63"/>
      <c r="I8" s="63"/>
      <c r="J8" s="63"/>
      <c r="K8" s="63"/>
    </row>
    <row r="9" spans="1:18" ht="18.75" x14ac:dyDescent="0.3">
      <c r="B9" s="18"/>
      <c r="C9" s="17"/>
      <c r="D9" s="17"/>
      <c r="E9" s="17"/>
      <c r="F9" s="17"/>
      <c r="H9" s="42"/>
    </row>
    <row r="10" spans="1:18" ht="19.5" thickBot="1" x14ac:dyDescent="0.35">
      <c r="B10" s="138" t="s">
        <v>73</v>
      </c>
      <c r="C10" s="17"/>
      <c r="D10" s="17"/>
      <c r="E10" s="17"/>
      <c r="F10" s="17"/>
      <c r="H10" s="42"/>
      <c r="M10" s="64" t="s">
        <v>31</v>
      </c>
      <c r="N10" s="24"/>
      <c r="O10" s="24"/>
      <c r="P10" s="24"/>
      <c r="Q10" s="24"/>
      <c r="R10" s="24"/>
    </row>
    <row r="11" spans="1:18" ht="15.75" customHeight="1" thickBot="1" x14ac:dyDescent="0.2">
      <c r="B11" s="25" t="s">
        <v>0</v>
      </c>
      <c r="C11" s="66" t="s">
        <v>30</v>
      </c>
      <c r="D11" s="29"/>
      <c r="E11" s="26" t="s">
        <v>1</v>
      </c>
      <c r="F11" s="28" t="s">
        <v>3</v>
      </c>
      <c r="G11" s="28" t="s">
        <v>4</v>
      </c>
      <c r="H11" s="28" t="s">
        <v>68</v>
      </c>
      <c r="I11" s="28" t="s">
        <v>69</v>
      </c>
      <c r="J11" s="28" t="s">
        <v>70</v>
      </c>
      <c r="K11" s="27" t="s">
        <v>1</v>
      </c>
      <c r="M11" s="25" t="s">
        <v>0</v>
      </c>
      <c r="N11" s="28" t="s">
        <v>30</v>
      </c>
      <c r="O11" s="29"/>
      <c r="P11" s="26" t="s">
        <v>1</v>
      </c>
      <c r="Q11" s="28" t="s">
        <v>13</v>
      </c>
      <c r="R11" s="27" t="s">
        <v>21</v>
      </c>
    </row>
    <row r="12" spans="1:18" ht="18" customHeight="1" x14ac:dyDescent="0.15">
      <c r="A12" s="193"/>
      <c r="B12" s="197" t="s">
        <v>74</v>
      </c>
      <c r="C12" s="179" t="s">
        <v>103</v>
      </c>
      <c r="D12" s="195" t="s">
        <v>27</v>
      </c>
      <c r="E12" s="185">
        <v>44409</v>
      </c>
      <c r="F12" s="185" t="s">
        <v>116</v>
      </c>
      <c r="G12" s="196" t="s">
        <v>39</v>
      </c>
      <c r="H12" s="185" t="s">
        <v>39</v>
      </c>
      <c r="I12" s="185" t="s">
        <v>39</v>
      </c>
      <c r="J12" s="196" t="s">
        <v>39</v>
      </c>
      <c r="K12" s="188">
        <v>44416</v>
      </c>
      <c r="M12" s="161" t="s">
        <v>61</v>
      </c>
      <c r="N12" s="162" t="s">
        <v>114</v>
      </c>
      <c r="O12" s="41" t="s">
        <v>27</v>
      </c>
      <c r="P12" s="185">
        <v>44409</v>
      </c>
      <c r="Q12" s="72">
        <f>P12+3</f>
        <v>44412</v>
      </c>
      <c r="R12" s="115">
        <f>Q12+1</f>
        <v>44413</v>
      </c>
    </row>
    <row r="13" spans="1:18" ht="18" customHeight="1" thickBot="1" x14ac:dyDescent="0.2">
      <c r="A13" s="193"/>
      <c r="B13" s="197" t="s">
        <v>72</v>
      </c>
      <c r="C13" s="179" t="s">
        <v>120</v>
      </c>
      <c r="D13" s="195" t="s">
        <v>27</v>
      </c>
      <c r="E13" s="187">
        <v>44410</v>
      </c>
      <c r="F13" s="187" t="s">
        <v>39</v>
      </c>
      <c r="G13" s="198" t="s">
        <v>116</v>
      </c>
      <c r="H13" s="194" t="s">
        <v>39</v>
      </c>
      <c r="I13" s="194" t="s">
        <v>7</v>
      </c>
      <c r="J13" s="198" t="s">
        <v>118</v>
      </c>
      <c r="K13" s="189">
        <v>44416</v>
      </c>
      <c r="L13" s="150"/>
      <c r="M13" s="157" t="s">
        <v>61</v>
      </c>
      <c r="N13" s="158" t="s">
        <v>115</v>
      </c>
      <c r="O13" s="159" t="s">
        <v>27</v>
      </c>
      <c r="P13" s="190">
        <f>R12</f>
        <v>44413</v>
      </c>
      <c r="Q13" s="80">
        <f>P13+1</f>
        <v>44414</v>
      </c>
      <c r="R13" s="102">
        <f>Q13+2</f>
        <v>44416</v>
      </c>
    </row>
    <row r="14" spans="1:18" ht="18" customHeight="1" thickBot="1" x14ac:dyDescent="0.2">
      <c r="A14" s="193"/>
      <c r="B14" s="192" t="s">
        <v>71</v>
      </c>
      <c r="C14" s="181" t="s">
        <v>107</v>
      </c>
      <c r="D14" s="180" t="s">
        <v>6</v>
      </c>
      <c r="E14" s="190">
        <v>44410</v>
      </c>
      <c r="F14" s="190" t="s">
        <v>39</v>
      </c>
      <c r="G14" s="186" t="s">
        <v>39</v>
      </c>
      <c r="H14" s="186" t="s">
        <v>39</v>
      </c>
      <c r="I14" s="186" t="s">
        <v>116</v>
      </c>
      <c r="J14" s="186" t="s">
        <v>117</v>
      </c>
      <c r="K14" s="191">
        <v>44416</v>
      </c>
      <c r="L14" s="150"/>
      <c r="M14" s="161" t="s">
        <v>61</v>
      </c>
      <c r="N14" s="162" t="s">
        <v>121</v>
      </c>
      <c r="O14" s="41" t="s">
        <v>27</v>
      </c>
      <c r="P14" s="185">
        <f>P12+7</f>
        <v>44416</v>
      </c>
      <c r="Q14" s="72">
        <f>P14+3</f>
        <v>44419</v>
      </c>
      <c r="R14" s="115">
        <f>Q14+1</f>
        <v>44420</v>
      </c>
    </row>
    <row r="15" spans="1:18" ht="18" customHeight="1" thickBot="1" x14ac:dyDescent="0.2">
      <c r="A15" s="193"/>
      <c r="B15" s="182" t="s">
        <v>59</v>
      </c>
      <c r="C15" s="183" t="s">
        <v>119</v>
      </c>
      <c r="D15" s="184" t="s">
        <v>27</v>
      </c>
      <c r="E15" s="185">
        <v>44416</v>
      </c>
      <c r="F15" s="185" t="s">
        <v>132</v>
      </c>
      <c r="G15" s="196" t="s">
        <v>39</v>
      </c>
      <c r="H15" s="185" t="s">
        <v>39</v>
      </c>
      <c r="I15" s="185" t="s">
        <v>39</v>
      </c>
      <c r="J15" s="196" t="s">
        <v>39</v>
      </c>
      <c r="K15" s="188">
        <v>44423</v>
      </c>
      <c r="L15" s="150"/>
      <c r="M15" s="157" t="s">
        <v>61</v>
      </c>
      <c r="N15" s="158" t="s">
        <v>122</v>
      </c>
      <c r="O15" s="159" t="s">
        <v>27</v>
      </c>
      <c r="P15" s="190">
        <f>P13+7</f>
        <v>44420</v>
      </c>
      <c r="Q15" s="80">
        <f>P15+1</f>
        <v>44421</v>
      </c>
      <c r="R15" s="102">
        <f>Q15+2</f>
        <v>44423</v>
      </c>
    </row>
    <row r="16" spans="1:18" ht="18" customHeight="1" x14ac:dyDescent="0.15">
      <c r="A16" s="193"/>
      <c r="B16" s="197" t="s">
        <v>71</v>
      </c>
      <c r="C16" s="179" t="s">
        <v>119</v>
      </c>
      <c r="D16" s="195" t="s">
        <v>27</v>
      </c>
      <c r="E16" s="187">
        <v>44417</v>
      </c>
      <c r="F16" s="187" t="s">
        <v>39</v>
      </c>
      <c r="G16" s="198" t="s">
        <v>174</v>
      </c>
      <c r="H16" s="194" t="s">
        <v>39</v>
      </c>
      <c r="I16" s="194" t="s">
        <v>7</v>
      </c>
      <c r="J16" s="198" t="s">
        <v>173</v>
      </c>
      <c r="K16" s="189">
        <v>44423</v>
      </c>
      <c r="L16" s="150"/>
      <c r="M16" s="161" t="s">
        <v>61</v>
      </c>
      <c r="N16" s="162" t="s">
        <v>145</v>
      </c>
      <c r="O16" s="41" t="s">
        <v>27</v>
      </c>
      <c r="P16" s="185">
        <f t="shared" ref="P16:P17" si="0">R15</f>
        <v>44423</v>
      </c>
      <c r="Q16" s="72">
        <f>P16+3</f>
        <v>44426</v>
      </c>
      <c r="R16" s="115">
        <f>Q16+1</f>
        <v>44427</v>
      </c>
    </row>
    <row r="17" spans="1:21" ht="18" customHeight="1" thickBot="1" x14ac:dyDescent="0.2">
      <c r="A17" s="193"/>
      <c r="B17" s="192" t="s">
        <v>74</v>
      </c>
      <c r="C17" s="181" t="s">
        <v>120</v>
      </c>
      <c r="D17" s="180" t="s">
        <v>6</v>
      </c>
      <c r="E17" s="190">
        <v>44417</v>
      </c>
      <c r="F17" s="190" t="s">
        <v>39</v>
      </c>
      <c r="G17" s="186" t="s">
        <v>39</v>
      </c>
      <c r="H17" s="186" t="s">
        <v>133</v>
      </c>
      <c r="I17" s="186" t="s">
        <v>134</v>
      </c>
      <c r="J17" s="186" t="s">
        <v>135</v>
      </c>
      <c r="K17" s="191">
        <v>44423</v>
      </c>
      <c r="L17" s="150"/>
      <c r="M17" s="157" t="s">
        <v>61</v>
      </c>
      <c r="N17" s="158" t="s">
        <v>146</v>
      </c>
      <c r="O17" s="159" t="s">
        <v>27</v>
      </c>
      <c r="P17" s="190">
        <f t="shared" si="0"/>
        <v>44427</v>
      </c>
      <c r="Q17" s="80">
        <f>P17+1</f>
        <v>44428</v>
      </c>
      <c r="R17" s="102">
        <f>Q17+2</f>
        <v>44430</v>
      </c>
      <c r="U17" s="95"/>
    </row>
    <row r="18" spans="1:21" ht="18" customHeight="1" x14ac:dyDescent="0.15">
      <c r="A18" s="193"/>
      <c r="B18" s="182" t="s">
        <v>71</v>
      </c>
      <c r="C18" s="183" t="s">
        <v>138</v>
      </c>
      <c r="D18" s="184" t="s">
        <v>27</v>
      </c>
      <c r="E18" s="185">
        <v>44423</v>
      </c>
      <c r="F18" s="185" t="s">
        <v>147</v>
      </c>
      <c r="G18" s="196" t="s">
        <v>39</v>
      </c>
      <c r="H18" s="185" t="s">
        <v>39</v>
      </c>
      <c r="I18" s="185" t="s">
        <v>39</v>
      </c>
      <c r="J18" s="196" t="s">
        <v>39</v>
      </c>
      <c r="K18" s="188">
        <v>44430</v>
      </c>
      <c r="L18" s="150"/>
      <c r="M18" s="161" t="s">
        <v>61</v>
      </c>
      <c r="N18" s="162" t="s">
        <v>160</v>
      </c>
      <c r="O18" s="41" t="s">
        <v>27</v>
      </c>
      <c r="P18" s="86">
        <f t="shared" ref="P18:P19" si="1">R17</f>
        <v>44430</v>
      </c>
      <c r="Q18" s="72">
        <f>P18+3</f>
        <v>44433</v>
      </c>
      <c r="R18" s="115">
        <f>Q18+1</f>
        <v>44434</v>
      </c>
    </row>
    <row r="19" spans="1:21" ht="18" customHeight="1" thickBot="1" x14ac:dyDescent="0.2">
      <c r="A19" s="193"/>
      <c r="B19" s="197" t="s">
        <v>72</v>
      </c>
      <c r="C19" s="179" t="s">
        <v>150</v>
      </c>
      <c r="D19" s="195" t="s">
        <v>27</v>
      </c>
      <c r="E19" s="187">
        <v>44424</v>
      </c>
      <c r="F19" s="187" t="s">
        <v>39</v>
      </c>
      <c r="G19" s="198" t="s">
        <v>147</v>
      </c>
      <c r="H19" s="194" t="s">
        <v>39</v>
      </c>
      <c r="I19" s="194" t="s">
        <v>7</v>
      </c>
      <c r="J19" s="198" t="s">
        <v>149</v>
      </c>
      <c r="K19" s="189">
        <v>44430</v>
      </c>
      <c r="L19" s="150"/>
      <c r="M19" s="157" t="s">
        <v>61</v>
      </c>
      <c r="N19" s="158" t="s">
        <v>161</v>
      </c>
      <c r="O19" s="159" t="s">
        <v>27</v>
      </c>
      <c r="P19" s="106">
        <f t="shared" si="1"/>
        <v>44434</v>
      </c>
      <c r="Q19" s="80">
        <f>P19+1</f>
        <v>44435</v>
      </c>
      <c r="R19" s="102">
        <f>Q19+2</f>
        <v>44437</v>
      </c>
    </row>
    <row r="20" spans="1:21" ht="18" customHeight="1" thickBot="1" x14ac:dyDescent="0.2">
      <c r="A20" s="193"/>
      <c r="B20" s="192" t="s">
        <v>59</v>
      </c>
      <c r="C20" s="181" t="s">
        <v>138</v>
      </c>
      <c r="D20" s="180" t="s">
        <v>6</v>
      </c>
      <c r="E20" s="190">
        <v>44424</v>
      </c>
      <c r="F20" s="190" t="s">
        <v>39</v>
      </c>
      <c r="G20" s="186" t="s">
        <v>39</v>
      </c>
      <c r="H20" s="186" t="s">
        <v>39</v>
      </c>
      <c r="I20" s="186" t="s">
        <v>147</v>
      </c>
      <c r="J20" s="186" t="s">
        <v>148</v>
      </c>
      <c r="K20" s="191">
        <v>44430</v>
      </c>
      <c r="L20" s="150"/>
      <c r="M20" s="175"/>
      <c r="U20" s="94"/>
    </row>
    <row r="21" spans="1:21" ht="18" customHeight="1" x14ac:dyDescent="0.15">
      <c r="B21" s="182" t="s">
        <v>74</v>
      </c>
      <c r="C21" s="52" t="s">
        <v>150</v>
      </c>
      <c r="D21" s="53" t="s">
        <v>27</v>
      </c>
      <c r="E21" s="86">
        <v>44430</v>
      </c>
      <c r="F21" s="185" t="s">
        <v>164</v>
      </c>
      <c r="G21" s="139" t="s">
        <v>39</v>
      </c>
      <c r="H21" s="86" t="s">
        <v>39</v>
      </c>
      <c r="I21" s="86" t="s">
        <v>39</v>
      </c>
      <c r="J21" s="139" t="s">
        <v>39</v>
      </c>
      <c r="K21" s="103">
        <v>44437</v>
      </c>
      <c r="L21"/>
    </row>
    <row r="22" spans="1:21" ht="18" customHeight="1" x14ac:dyDescent="0.15">
      <c r="B22" s="197" t="s">
        <v>71</v>
      </c>
      <c r="C22" s="13" t="s">
        <v>162</v>
      </c>
      <c r="D22" s="136" t="s">
        <v>27</v>
      </c>
      <c r="E22" s="100">
        <v>44431</v>
      </c>
      <c r="F22" s="100" t="s">
        <v>39</v>
      </c>
      <c r="G22" s="198" t="s">
        <v>164</v>
      </c>
      <c r="H22" s="135" t="s">
        <v>39</v>
      </c>
      <c r="I22" s="194" t="s">
        <v>7</v>
      </c>
      <c r="J22" s="198" t="s">
        <v>168</v>
      </c>
      <c r="K22" s="104">
        <v>44437</v>
      </c>
      <c r="L22"/>
    </row>
    <row r="23" spans="1:21" ht="18" customHeight="1" thickBot="1" x14ac:dyDescent="0.2">
      <c r="B23" s="192" t="s">
        <v>72</v>
      </c>
      <c r="C23" s="30" t="s">
        <v>163</v>
      </c>
      <c r="D23" s="21" t="s">
        <v>6</v>
      </c>
      <c r="E23" s="106">
        <v>44431</v>
      </c>
      <c r="F23" s="106" t="s">
        <v>39</v>
      </c>
      <c r="G23" s="99" t="s">
        <v>39</v>
      </c>
      <c r="H23" s="186" t="s">
        <v>165</v>
      </c>
      <c r="I23" s="186" t="s">
        <v>166</v>
      </c>
      <c r="J23" s="186" t="s">
        <v>167</v>
      </c>
      <c r="K23" s="108">
        <v>44437</v>
      </c>
      <c r="L23"/>
    </row>
    <row r="24" spans="1:21" ht="18" customHeight="1" x14ac:dyDescent="0.15">
      <c r="A24" s="156"/>
      <c r="B24" s="178"/>
      <c r="K24" s="94"/>
      <c r="L24" s="151"/>
      <c r="M24" s="43"/>
      <c r="N24" s="39"/>
      <c r="O24" s="87"/>
      <c r="P24" s="87"/>
      <c r="Q24" s="87"/>
    </row>
    <row r="25" spans="1:21" ht="18" customHeight="1" x14ac:dyDescent="0.15">
      <c r="A25" s="156"/>
      <c r="D25" s="113"/>
      <c r="K25" s="94"/>
    </row>
    <row r="26" spans="1:21" ht="18" customHeight="1" x14ac:dyDescent="0.2">
      <c r="B26" s="177"/>
      <c r="C26" s="43"/>
      <c r="D26" s="39"/>
      <c r="E26" s="87"/>
      <c r="F26" s="87"/>
      <c r="G26" s="87"/>
      <c r="L26" s="147"/>
      <c r="M26" s="137"/>
      <c r="N26" s="137"/>
      <c r="O26" s="137"/>
      <c r="P26" s="137"/>
      <c r="Q26" s="137"/>
      <c r="R26" s="137"/>
    </row>
    <row r="27" spans="1:21" ht="20.25" customHeight="1" x14ac:dyDescent="0.2">
      <c r="B27" s="176"/>
      <c r="L27" s="147"/>
      <c r="M27" s="137"/>
      <c r="N27" s="137"/>
      <c r="O27" s="137"/>
      <c r="P27" s="137"/>
      <c r="Q27" s="137"/>
      <c r="R27" s="137"/>
    </row>
    <row r="28" spans="1:21" ht="20.25" x14ac:dyDescent="0.2">
      <c r="B28" s="143"/>
      <c r="L28" s="147"/>
      <c r="M28" s="137"/>
      <c r="N28" s="137"/>
      <c r="O28" s="137"/>
      <c r="P28" s="137"/>
      <c r="Q28" s="137"/>
      <c r="R28" s="137"/>
    </row>
    <row r="29" spans="1:21" ht="20.25" x14ac:dyDescent="0.2">
      <c r="K29" s="137"/>
      <c r="Q29" s="24"/>
    </row>
    <row r="30" spans="1:21" ht="18" customHeight="1" thickBot="1" x14ac:dyDescent="0.25">
      <c r="B30" s="61" t="s">
        <v>26</v>
      </c>
      <c r="C30" s="43"/>
      <c r="D30" s="39"/>
      <c r="E30" s="40"/>
      <c r="F30" s="40"/>
      <c r="G30" s="40"/>
      <c r="J30" s="137" t="s">
        <v>33</v>
      </c>
      <c r="K30" s="137"/>
      <c r="S30" s="137"/>
      <c r="T30" s="137"/>
    </row>
    <row r="31" spans="1:21" ht="18" customHeight="1" x14ac:dyDescent="0.2">
      <c r="B31" s="44" t="s">
        <v>23</v>
      </c>
      <c r="C31" s="45"/>
      <c r="D31" s="45"/>
      <c r="E31" s="45"/>
      <c r="F31" s="45"/>
      <c r="G31" s="45"/>
      <c r="H31" s="46"/>
      <c r="I31" s="137"/>
      <c r="J31" s="137"/>
      <c r="K31" s="137"/>
      <c r="M31" s="31"/>
      <c r="S31" s="137"/>
      <c r="T31" s="137"/>
    </row>
    <row r="32" spans="1:21" ht="18" customHeight="1" x14ac:dyDescent="0.2">
      <c r="B32" s="47" t="s">
        <v>22</v>
      </c>
      <c r="C32" s="31"/>
      <c r="D32" s="31"/>
      <c r="E32" s="31"/>
      <c r="F32" s="31"/>
      <c r="G32" s="31"/>
      <c r="H32" s="48"/>
      <c r="I32" s="137"/>
      <c r="J32" s="38" t="s">
        <v>18</v>
      </c>
      <c r="M32" s="23"/>
      <c r="O32" s="38" t="s">
        <v>17</v>
      </c>
      <c r="S32" s="137"/>
      <c r="T32" s="137"/>
    </row>
    <row r="33" spans="2:20" ht="18" customHeight="1" thickBot="1" x14ac:dyDescent="0.25">
      <c r="B33" s="49" t="s">
        <v>20</v>
      </c>
      <c r="C33" s="50"/>
      <c r="D33" s="51"/>
      <c r="E33" s="50"/>
      <c r="F33" s="50"/>
      <c r="G33" s="50"/>
      <c r="H33" s="60"/>
      <c r="J33" s="23" t="s">
        <v>63</v>
      </c>
      <c r="L33" s="151"/>
      <c r="M33" s="23"/>
      <c r="O33" s="140" t="s">
        <v>19</v>
      </c>
      <c r="S33" s="137"/>
      <c r="T33" s="137"/>
    </row>
    <row r="34" spans="2:20" ht="18" customHeight="1" x14ac:dyDescent="0.15">
      <c r="J34" s="23" t="s">
        <v>64</v>
      </c>
      <c r="L34" s="152"/>
      <c r="M34" s="23"/>
      <c r="O34" s="23" t="s">
        <v>43</v>
      </c>
      <c r="S34" s="23"/>
    </row>
    <row r="35" spans="2:20" ht="18" customHeight="1" x14ac:dyDescent="0.15">
      <c r="J35" s="23" t="s">
        <v>65</v>
      </c>
      <c r="L35" s="152"/>
      <c r="M35" s="23"/>
      <c r="N35" s="23"/>
      <c r="O35" s="23" t="s">
        <v>37</v>
      </c>
      <c r="S35" s="23"/>
    </row>
    <row r="36" spans="2:20" ht="18" customHeight="1" x14ac:dyDescent="0.15">
      <c r="J36" s="23" t="s">
        <v>66</v>
      </c>
      <c r="K36" s="31"/>
      <c r="L36" s="152"/>
      <c r="S36" s="23"/>
    </row>
    <row r="37" spans="2:20" ht="18" customHeight="1" x14ac:dyDescent="0.2">
      <c r="J37" s="23" t="s">
        <v>67</v>
      </c>
      <c r="K37" s="33"/>
      <c r="S37" s="85"/>
    </row>
    <row r="38" spans="2:20" ht="18" customHeight="1" x14ac:dyDescent="0.15">
      <c r="K38" s="23"/>
      <c r="O38" s="38" t="s">
        <v>42</v>
      </c>
      <c r="S38" s="24"/>
    </row>
    <row r="39" spans="2:20" ht="18" customHeight="1" x14ac:dyDescent="0.15">
      <c r="K39" s="23"/>
      <c r="O39" s="142" t="s">
        <v>75</v>
      </c>
    </row>
    <row r="40" spans="2:20" ht="18" customHeight="1" x14ac:dyDescent="0.15">
      <c r="K40" s="141"/>
      <c r="O40" s="23" t="s">
        <v>44</v>
      </c>
    </row>
    <row r="41" spans="2:20" ht="18" customHeight="1" x14ac:dyDescent="0.15">
      <c r="H41" s="34"/>
      <c r="O41" s="23" t="s">
        <v>45</v>
      </c>
    </row>
    <row r="42" spans="2:20" ht="18" customHeight="1" x14ac:dyDescent="0.15"/>
    <row r="43" spans="2:20" ht="18" customHeight="1" x14ac:dyDescent="0.15"/>
    <row r="45" spans="2:20" ht="18" customHeight="1" x14ac:dyDescent="0.15"/>
    <row r="46" spans="2:20" ht="18" customHeight="1" x14ac:dyDescent="0.15"/>
    <row r="47" spans="2:20" ht="18" customHeight="1" x14ac:dyDescent="0.15"/>
    <row r="48" spans="2:20" ht="18" customHeight="1" x14ac:dyDescent="0.15"/>
    <row r="50" spans="10:11" ht="13.5" customHeight="1" x14ac:dyDescent="0.15"/>
    <row r="54" spans="10:11" x14ac:dyDescent="0.15">
      <c r="J54" s="31"/>
    </row>
    <row r="63" spans="10:11" x14ac:dyDescent="0.15">
      <c r="K63" s="31"/>
    </row>
  </sheetData>
  <phoneticPr fontId="20"/>
  <pageMargins left="0.7" right="0.7" top="0.75" bottom="0.75" header="0.3" footer="0.3"/>
  <pageSetup paperSize="9" scale="69"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0</xdr:colOff>
                <xdr:row>0</xdr:row>
                <xdr:rowOff>161925</xdr:rowOff>
              </from>
              <to>
                <xdr:col>7</xdr:col>
                <xdr:colOff>0</xdr:colOff>
                <xdr:row>3</xdr:row>
                <xdr:rowOff>0</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2021-07-19T05:16:44Z</cp:lastPrinted>
  <dcterms:created xsi:type="dcterms:W3CDTF">2017-07-04T04:54:27Z</dcterms:created>
  <dcterms:modified xsi:type="dcterms:W3CDTF">2021-07-28T05:26:33Z</dcterms:modified>
</cp:coreProperties>
</file>